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анные" sheetId="1" r:id="rId1"/>
    <sheet name="Прил.2" sheetId="2" r:id="rId2"/>
    <sheet name="Наименования_ТИК" sheetId="3" r:id="rId3"/>
    <sheet name="Лист21" sheetId="4" r:id="rId4"/>
    <sheet name="Лист22" sheetId="5" r:id="rId5"/>
    <sheet name="Лист23" sheetId="6" r:id="rId6"/>
    <sheet name="Лист24" sheetId="7" r:id="rId7"/>
  </sheets>
  <definedNames>
    <definedName name="_xlnm.Print_Titles" localSheetId="0">'Данные'!$36:$40</definedName>
    <definedName name="_xlnm.Print_Area" localSheetId="0">'Данные'!$A$1:$M$89</definedName>
    <definedName name="_xlnm.Print_Area" localSheetId="1">'Прил.2'!$A$1:$K$22</definedName>
  </definedNames>
  <calcPr fullCalcOnLoad="1"/>
</workbook>
</file>

<file path=xl/sharedStrings.xml><?xml version="1.0" encoding="utf-8"?>
<sst xmlns="http://schemas.openxmlformats.org/spreadsheetml/2006/main" count="596" uniqueCount="480">
  <si>
    <t>ОТЧЁТ</t>
  </si>
  <si>
    <t>о поступлении и расходовании средств местного бюджета, выделенных избирательной комиссии 
(комиссии референдума)</t>
  </si>
  <si>
    <t xml:space="preserve">по состоянию на </t>
  </si>
  <si>
    <t>12.09</t>
  </si>
  <si>
    <t>г.</t>
  </si>
  <si>
    <t>Наименование избирательной комиссии (комиссии референдума)</t>
  </si>
  <si>
    <t>Территориальная избирательная комиссия Кореновская</t>
  </si>
  <si>
    <t>(окружной избирательной комиссии, территориальной избирательной комиссии (комиссии референдума), номер участковой избирательной комиссии (комиссии референдума))</t>
  </si>
  <si>
    <t>Наименование выборов, голосования по отзыву, референдума, опроса</t>
  </si>
  <si>
    <t>Выборы главы и депутатов Совета Журавского сельского поселения</t>
  </si>
  <si>
    <t>Единица измерения: руб. (с точностью до второго десятичного знака 0, 00)</t>
  </si>
  <si>
    <t>РАЗДЕЛ I. ИСХОДНЫЕ ДАННЫЕ</t>
  </si>
  <si>
    <t>Наименование показателя</t>
  </si>
  <si>
    <t>Код строки</t>
  </si>
  <si>
    <t>Всего</t>
  </si>
  <si>
    <t>в том числе</t>
  </si>
  <si>
    <t>избирательная комиссия Краснодарского края</t>
  </si>
  <si>
    <t>окружные, территориальные избирательные комиссии (комиссии референдума)</t>
  </si>
  <si>
    <t>участковые избирательные комиссии (комиссий референдума)</t>
  </si>
  <si>
    <t xml:space="preserve">Численность избирателей , участников голосования по отзыву, участников референдума, участников опроса, чел. </t>
  </si>
  <si>
    <t>010</t>
  </si>
  <si>
    <t>x</t>
  </si>
  <si>
    <t>Количество избирательных комиссий (комиссий референдума), ед.</t>
  </si>
  <si>
    <t>020</t>
  </si>
  <si>
    <t>Численность членов избирательных комиссий (комиссий референдума) с правом решающего голоса, чел., всего</t>
  </si>
  <si>
    <t>030</t>
  </si>
  <si>
    <t xml:space="preserve">в том числе: </t>
  </si>
  <si>
    <t xml:space="preserve">     работающих на постоянной (штатной) основе</t>
  </si>
  <si>
    <t>031</t>
  </si>
  <si>
    <t xml:space="preserve">     освобожденных от основной работы в период выборов, голосования по отзыву, референдума</t>
  </si>
  <si>
    <t>032</t>
  </si>
  <si>
    <t xml:space="preserve">     других членов комиссии с правом решающего голоса</t>
  </si>
  <si>
    <t>033</t>
  </si>
  <si>
    <t>Численность работников аппарата избирательной комиссии (комиссии референдума), работающих на штатной основе, чел.</t>
  </si>
  <si>
    <t>040</t>
  </si>
  <si>
    <t>Численность граждан, привлекавшихся в период выборов, голосования по отзыву, референдума, опроса к работе в комиссии, чел.</t>
  </si>
  <si>
    <t>050</t>
  </si>
  <si>
    <t>РАЗДЕЛ II. ФАКТИЧЕСКИЕ РАСХОДЫ НА ПОДГОТОВКУ И ПРОВЕДЕНИЕ КРАЕВЫХ  ВЫБОРОВ (РЕФЕРЕНДУМА)</t>
  </si>
  <si>
    <t>Сумма расходов,
всего</t>
  </si>
  <si>
    <t>в том числе расходы:</t>
  </si>
  <si>
    <t>избирательных комиссий Краснодарского края</t>
  </si>
  <si>
    <t>окружных, территориальных избирательных комиссий
(комиссий референдума)</t>
  </si>
  <si>
    <t>участковых  избирательных комиссий (комиссий референдума)</t>
  </si>
  <si>
    <t>всего</t>
  </si>
  <si>
    <t>из них:</t>
  </si>
  <si>
    <t>расходы избирательной комиссии Краснодарского края</t>
  </si>
  <si>
    <t>расходы за окружные,  территориальные избирательные комиссии (комиссии референдума)</t>
  </si>
  <si>
    <t>расходы за участковые избирательные комиссии (комиссии референдума)</t>
  </si>
  <si>
    <t>расходы окружной,  территориальной избирательной комиссии (комиссии референдума)</t>
  </si>
  <si>
    <t>Компенсация, дополнительная оплата труда, вознаграждение, всего</t>
  </si>
  <si>
    <t>060</t>
  </si>
  <si>
    <t>в том числе:</t>
  </si>
  <si>
    <t>компенсация членам комиссии с правом решающего голоса, освобожденным от основной работы на период выборов, голосования по отзыву,  референдума, опроса</t>
  </si>
  <si>
    <t>061</t>
  </si>
  <si>
    <t>дополнительная оплата труда (вознаграждение) членов комиссии с правом решающего голоса, всего</t>
  </si>
  <si>
    <t>062</t>
  </si>
  <si>
    <t>дополнительная оплата труда (вознаграждение) работников аппарата комиссии, работающих на штатной основе</t>
  </si>
  <si>
    <t>063</t>
  </si>
  <si>
    <t>Начисления на дополнительную оплату труда</t>
  </si>
  <si>
    <t>070</t>
  </si>
  <si>
    <t>Расходы на изготовление печатной продукции, всего</t>
  </si>
  <si>
    <t>080</t>
  </si>
  <si>
    <t>расходы на изготовление избирательных бюллетеней, бюллетеней для голосования по отзыву, на референдуме</t>
  </si>
  <si>
    <t>081</t>
  </si>
  <si>
    <t>расходы на изготовление другой печатной продукции</t>
  </si>
  <si>
    <t>082</t>
  </si>
  <si>
    <t>Расходы на связь, всего</t>
  </si>
  <si>
    <t>090</t>
  </si>
  <si>
    <t>услуги местной, внутризоновой, междугородней связи</t>
  </si>
  <si>
    <t>091</t>
  </si>
  <si>
    <t>прием и передача информации по радиосвязи</t>
  </si>
  <si>
    <t>092</t>
  </si>
  <si>
    <t>почтово-телеграфные расходы</t>
  </si>
  <si>
    <t>093</t>
  </si>
  <si>
    <t>спецсвязь</t>
  </si>
  <si>
    <t>094</t>
  </si>
  <si>
    <t>другие аналогичные расходы на связь</t>
  </si>
  <si>
    <t>095</t>
  </si>
  <si>
    <t>Транспортные расходы, всего</t>
  </si>
  <si>
    <t>100</t>
  </si>
  <si>
    <t>Канцелярские расходы</t>
  </si>
  <si>
    <t>110</t>
  </si>
  <si>
    <t>Командировочные расходы</t>
  </si>
  <si>
    <t>120</t>
  </si>
  <si>
    <t>Расходы на приобретение оборудования, других материальных ценностей (материальных запасов), всего</t>
  </si>
  <si>
    <t>130</t>
  </si>
  <si>
    <t>приобретение (изготовление) технологического оборудования (кабин, ящиков,  уголков и др.)</t>
  </si>
  <si>
    <t>131</t>
  </si>
  <si>
    <t>приобретение (изготовление) стендов, вывесок, указателей, печатей, штампов</t>
  </si>
  <si>
    <t>132</t>
  </si>
  <si>
    <t>приобретение других материальных ценностей (материальных запасов)</t>
  </si>
  <si>
    <t>133</t>
  </si>
  <si>
    <t>приобретение других  основных средств</t>
  </si>
  <si>
    <t>134</t>
  </si>
  <si>
    <t>Выплаты  гражданам, привлекавшимся к работе в комиссиях по гражданско-правовым договорам, всего</t>
  </si>
  <si>
    <t>140</t>
  </si>
  <si>
    <t>для сборки, разборки технологического оборудования</t>
  </si>
  <si>
    <t>141</t>
  </si>
  <si>
    <t>для транспортных и погрузочно-разгрузочных работ</t>
  </si>
  <si>
    <t>142</t>
  </si>
  <si>
    <t>для выполнения работ по содержанию помещений избирательных комиссий (комиссий референдума), участков для голосования</t>
  </si>
  <si>
    <t>143</t>
  </si>
  <si>
    <t>для выполнения других работ, связанных с подготовкой и проведением выборов, голосования по отзыву,  референдума, опроса</t>
  </si>
  <si>
    <t>144</t>
  </si>
  <si>
    <t>Расходы, связанные с информированием избирателей, участников голосования по отзыву,  участников референдума, участников опроса</t>
  </si>
  <si>
    <t>150</t>
  </si>
  <si>
    <t>Другие расходы, связанные с подготовкой и проведением выборов, голосования по отзыву,  референдума, опроса</t>
  </si>
  <si>
    <t>160</t>
  </si>
  <si>
    <t>Израсходовано средств местного бюджета на подготовку и проведение выборов, голосования по отзыву,  референдума, опроса всего</t>
  </si>
  <si>
    <t>170</t>
  </si>
  <si>
    <t>Выделено средств местного бюджета на подготовку и проведение выборов, голосования по отзыву,  референдума, опроса</t>
  </si>
  <si>
    <t>180</t>
  </si>
  <si>
    <t>Остаток средств на дату подписания отчета (подтверждается банком)
стр.180 - стр.170</t>
  </si>
  <si>
    <t>190</t>
  </si>
  <si>
    <t>Примечания:</t>
  </si>
  <si>
    <t>1. Окружными избирательными комиссиями, территориальными избирательными комиссиями (комиссиями референдума)  заполняются графы 3, 8-11</t>
  </si>
  <si>
    <t>2. Участковыми избирательными комиссиями (комиссиями референдума) заполняются графы 3,11.</t>
  </si>
  <si>
    <t>Председатель
(уполномоченное лицо*)</t>
  </si>
  <si>
    <t xml:space="preserve">территориальной избирательной комиссии Кореновская </t>
  </si>
  <si>
    <t>Пак О.М.</t>
  </si>
  <si>
    <t xml:space="preserve">(наименование окружной избирательной комиссии, территориальной избирательной комиссии (комиссии референдума), номер участковой избирательной комиссии (комиссии референдума) </t>
  </si>
  <si>
    <t>(подпись)</t>
  </si>
  <si>
    <t>(расшифровка подписи)</t>
  </si>
  <si>
    <t>МП</t>
  </si>
  <si>
    <t xml:space="preserve">Главный бухгалтер**
(уполномоченное лицо*)
</t>
  </si>
  <si>
    <t>Поцуло  Е.А.</t>
  </si>
  <si>
    <t xml:space="preserve">наименование окружной избирательной комиссии, территориальной избирательной комиссии (комиссии референдума), номер участковой избирательной комиссии (комиссии референдума) </t>
  </si>
  <si>
    <r>
      <rPr>
        <sz val="8"/>
        <rFont val="Times New Roman"/>
        <family val="1"/>
      </rPr>
      <t>(полпись</t>
    </r>
    <r>
      <rPr>
        <sz val="11"/>
        <rFont val="Times New Roman"/>
        <family val="1"/>
      </rPr>
      <t>)</t>
    </r>
  </si>
  <si>
    <t>Приложение № 2</t>
  </si>
  <si>
    <r>
      <rPr>
        <b/>
        <sz val="12"/>
        <rFont val="Times New Roman"/>
        <family val="1"/>
      </rPr>
      <t>Расходы на дополнительную оплату труда (вознаграждение) членов комиссии с правом решаюшего голоса</t>
    </r>
    <r>
      <rPr>
        <b/>
        <vertAlign val="superscript"/>
        <sz val="12"/>
        <rFont val="Times New Roman"/>
        <family val="1"/>
      </rPr>
      <t>*)</t>
    </r>
    <r>
      <rPr>
        <b/>
        <sz val="12"/>
        <rFont val="Times New Roman"/>
        <family val="1"/>
      </rPr>
      <t>, учтённые по строке  062 Отчёта</t>
    </r>
  </si>
  <si>
    <t xml:space="preserve"> (полное наименование избирательной комиссии)</t>
  </si>
  <si>
    <t>Виды расходов</t>
  </si>
  <si>
    <t>Сумма расходов,
всего,
рублей
(гр.4 + гр.8 +
гр.11)</t>
  </si>
  <si>
    <t>в том числе расходы</t>
  </si>
  <si>
    <t xml:space="preserve">избирательной комиссии субъекта Российской Федерации </t>
  </si>
  <si>
    <t>территориальных  избирательных комиссий</t>
  </si>
  <si>
    <t xml:space="preserve">участковых избиратель-
ных комиссий </t>
  </si>
  <si>
    <t>всего
(гр.5 + гр.6 +
гр.7)</t>
  </si>
  <si>
    <t>из них расходы</t>
  </si>
  <si>
    <t>всего
(гр.9 + гр.10)</t>
  </si>
  <si>
    <t xml:space="preserve">избиратель-
ной комиссии субъекта  Российской Федерации </t>
  </si>
  <si>
    <t xml:space="preserve">за террито-
риальные  избиратель-
ные комиссии </t>
  </si>
  <si>
    <t xml:space="preserve">за участ-
ковые изби-
ратель-
ные комиссии </t>
  </si>
  <si>
    <t>террито-
риальных избиратель-
ных комиссий</t>
  </si>
  <si>
    <t xml:space="preserve">за участковые избиратель-
ные комиссии </t>
  </si>
  <si>
    <t xml:space="preserve">Расходы на дополнительную оплату труда (вознаграждение) членов избирательной комиссии с правом решаюшего голоса - всего (стр.011+012) </t>
  </si>
  <si>
    <t>х</t>
  </si>
  <si>
    <t>- члены комиссии, работающие на штатной основе</t>
  </si>
  <si>
    <t>011</t>
  </si>
  <si>
    <t>- иные члены комиссии</t>
  </si>
  <si>
    <t>012</t>
  </si>
  <si>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1"/>
      </rPr>
      <t xml:space="preserve"> по членам избирательных комиссий, показанных в строках 031 и 033 раздела I Отчёта.</t>
    </r>
  </si>
  <si>
    <t>Председатель Избирательной комиссии</t>
  </si>
  <si>
    <t>Главный бухгалтер (бухгалтер)</t>
  </si>
  <si>
    <t>№ п/п</t>
  </si>
  <si>
    <t>Мнемокод</t>
  </si>
  <si>
    <t>Наименование ТИК</t>
  </si>
  <si>
    <t>001</t>
  </si>
  <si>
    <t>ТИК 001</t>
  </si>
  <si>
    <t>Территориальная избирательная комиссия Абинская</t>
  </si>
  <si>
    <t>002</t>
  </si>
  <si>
    <t>ТИК 002</t>
  </si>
  <si>
    <t>Территориальная избирательная комиссия Анапская</t>
  </si>
  <si>
    <t>003</t>
  </si>
  <si>
    <t>ТИК 003</t>
  </si>
  <si>
    <t>Территориальная избирательная комиссия Апшеронская</t>
  </si>
  <si>
    <t>004</t>
  </si>
  <si>
    <t>ТИК 004</t>
  </si>
  <si>
    <t>Территориальная избирательная комиссия Армавирская</t>
  </si>
  <si>
    <t>005</t>
  </si>
  <si>
    <t>ТИК 005</t>
  </si>
  <si>
    <t>Территориальная избирательная комиссия Белоглинская</t>
  </si>
  <si>
    <t>006</t>
  </si>
  <si>
    <t>ТИК 006</t>
  </si>
  <si>
    <t>Территориальная избирательная комиссия Белореченская</t>
  </si>
  <si>
    <t>007</t>
  </si>
  <si>
    <t>ТИК 007</t>
  </si>
  <si>
    <t>Территориальная избирательная комиссия Брюховецкая</t>
  </si>
  <si>
    <t>008</t>
  </si>
  <si>
    <t>ТИК 008</t>
  </si>
  <si>
    <t>Территориальная избирательная комиссия Выселковская</t>
  </si>
  <si>
    <t>009</t>
  </si>
  <si>
    <t>ТИК 009</t>
  </si>
  <si>
    <t>Территориальная избирательная комиссия Геленджикская</t>
  </si>
  <si>
    <t>ТИК 010</t>
  </si>
  <si>
    <t>Территориальная избирательная комиссия Горячеключевская</t>
  </si>
  <si>
    <t>ТИК 011</t>
  </si>
  <si>
    <t>Территориальная избирательная комиссия Гулькевичская</t>
  </si>
  <si>
    <t>ТИК 012</t>
  </si>
  <si>
    <t>Территориальная избирательная комиссия Динская</t>
  </si>
  <si>
    <t>013</t>
  </si>
  <si>
    <t>ТИК 013</t>
  </si>
  <si>
    <t>Территориальная избирательная комиссия Ейская районная</t>
  </si>
  <si>
    <t>014</t>
  </si>
  <si>
    <t>ТИК 014</t>
  </si>
  <si>
    <t>Территориальная избирательная комиссия Ейская городская</t>
  </si>
  <si>
    <t>015</t>
  </si>
  <si>
    <t>ТИК 015</t>
  </si>
  <si>
    <t>Территориальная избирательная комиссия Кавказская</t>
  </si>
  <si>
    <t>016</t>
  </si>
  <si>
    <t>ТИК 016</t>
  </si>
  <si>
    <t>Территориальная избирательная комиссия Калининская</t>
  </si>
  <si>
    <t>017</t>
  </si>
  <si>
    <t>ТИК 017</t>
  </si>
  <si>
    <t>Территориальная избирательная комиссия Каневская</t>
  </si>
  <si>
    <t>018</t>
  </si>
  <si>
    <t>ТИК 018</t>
  </si>
  <si>
    <t>019</t>
  </si>
  <si>
    <t>ТИК 019</t>
  </si>
  <si>
    <t>Территориальная избирательная комиссия Красноармейская</t>
  </si>
  <si>
    <t>ТИК 020</t>
  </si>
  <si>
    <t>Территориальная избирательная комиссия Западная г.Краснодара</t>
  </si>
  <si>
    <t>021</t>
  </si>
  <si>
    <t>ТИК 021</t>
  </si>
  <si>
    <t>Территориальная избирательная комиссия Карасунская г.Краснодара</t>
  </si>
  <si>
    <t>022</t>
  </si>
  <si>
    <t>ТИК 022</t>
  </si>
  <si>
    <t>Территориальная избирательная комиссия Прикубанская г.Краснодара</t>
  </si>
  <si>
    <t>023</t>
  </si>
  <si>
    <t>ТИК 023</t>
  </si>
  <si>
    <t>Территориальная избирательная комиссия Центральная г.Краснодара</t>
  </si>
  <si>
    <t>024</t>
  </si>
  <si>
    <t>ТИК 024</t>
  </si>
  <si>
    <t>Территориальная избирательная комиссия Кропоткинская</t>
  </si>
  <si>
    <t>025</t>
  </si>
  <si>
    <t>ТИК 025</t>
  </si>
  <si>
    <t>Территориальная избирательная комиссия Крыловская</t>
  </si>
  <si>
    <t>026</t>
  </si>
  <si>
    <t>ТИК 026</t>
  </si>
  <si>
    <t>Территориальная избирательная комиссия Крымская</t>
  </si>
  <si>
    <t>027</t>
  </si>
  <si>
    <t>ТИК 027</t>
  </si>
  <si>
    <t>Территориальная избирательная комиссия Курганинская</t>
  </si>
  <si>
    <t>028</t>
  </si>
  <si>
    <t>ТИК 028</t>
  </si>
  <si>
    <t>Территориальная избирательная комиссия Кущевская</t>
  </si>
  <si>
    <t>029</t>
  </si>
  <si>
    <t>ТИК 029</t>
  </si>
  <si>
    <t>Территориальная избирательная комиссия Лабинская</t>
  </si>
  <si>
    <t>ТИК 030</t>
  </si>
  <si>
    <t>Территориальная избирательная комиссия Ленинградская</t>
  </si>
  <si>
    <t>ТИК 031</t>
  </si>
  <si>
    <t>Территориальная избирательная комиссия Мостовская</t>
  </si>
  <si>
    <t>ТИК 032</t>
  </si>
  <si>
    <t>Территориальная избирательная комиссия Новокубанская</t>
  </si>
  <si>
    <t>ТИК 033</t>
  </si>
  <si>
    <t>Территориальная избирательная комиссия Новопокровская</t>
  </si>
  <si>
    <t>034</t>
  </si>
  <si>
    <t>ТИК 034</t>
  </si>
  <si>
    <t>Территориальная избирательная комиссия Восточная г.Новороссийска</t>
  </si>
  <si>
    <t>035</t>
  </si>
  <si>
    <t>ТИК 035</t>
  </si>
  <si>
    <t>Территориальная избирательная комиссия Пригородная г.Новороссийска</t>
  </si>
  <si>
    <t>036</t>
  </si>
  <si>
    <t>ТИК 036</t>
  </si>
  <si>
    <t>Территориальная избирательная комиссия Приморская г.Новороссийска</t>
  </si>
  <si>
    <t>037</t>
  </si>
  <si>
    <t>ТИК 037</t>
  </si>
  <si>
    <t>Территориальная избирательная комиссия Центральная г.Новороссийска</t>
  </si>
  <si>
    <t>038</t>
  </si>
  <si>
    <t>ТИК 038</t>
  </si>
  <si>
    <t>Территориальная избирательная комиссия Южная г.Новороссийска</t>
  </si>
  <si>
    <t>039</t>
  </si>
  <si>
    <t>ТИК 039</t>
  </si>
  <si>
    <t>Территориальная избирательная комиссия Отрадненская</t>
  </si>
  <si>
    <t>ТИК 040</t>
  </si>
  <si>
    <t>Территориальная избирательная комиссия Павловская</t>
  </si>
  <si>
    <t>041</t>
  </si>
  <si>
    <t>ТИК 041</t>
  </si>
  <si>
    <t>Территориальная избирательная комиссия Приморско-Ахтарская</t>
  </si>
  <si>
    <t>042</t>
  </si>
  <si>
    <t>ТИК 042</t>
  </si>
  <si>
    <t>Территориальная избирательная комиссия Северская</t>
  </si>
  <si>
    <t>043</t>
  </si>
  <si>
    <t>ТИК 043</t>
  </si>
  <si>
    <t>Территориальная избирательная комиссия Славянская</t>
  </si>
  <si>
    <t>044</t>
  </si>
  <si>
    <t>ТИК 044</t>
  </si>
  <si>
    <t>Территориальная избирательная комиссия Адлерская г.Сочи</t>
  </si>
  <si>
    <t>045</t>
  </si>
  <si>
    <t>ТИК 045</t>
  </si>
  <si>
    <t>Территориальная избирательная комиссия Лазаревская г.Сочи</t>
  </si>
  <si>
    <t>046</t>
  </si>
  <si>
    <t>ТИК 046</t>
  </si>
  <si>
    <t>Территориальная избирательная комиссия Хостинская г.Сочи</t>
  </si>
  <si>
    <t>047</t>
  </si>
  <si>
    <t>ТИК 047</t>
  </si>
  <si>
    <t>Территориальная избирательная комиссия Центральная г.Сочи</t>
  </si>
  <si>
    <t>048</t>
  </si>
  <si>
    <t>ТИК 048</t>
  </si>
  <si>
    <t>Территориальная избирательная комиссия Староминская</t>
  </si>
  <si>
    <t>049</t>
  </si>
  <si>
    <t>ТИК 049</t>
  </si>
  <si>
    <t>Территориальная избирательная комиссия Тбилисская</t>
  </si>
  <si>
    <t>ТИК 050</t>
  </si>
  <si>
    <t>Территориальная избирательная комиссия Темрюкская</t>
  </si>
  <si>
    <t>051</t>
  </si>
  <si>
    <t>ТИК 051</t>
  </si>
  <si>
    <t>Территориальная избирательная комиссия Тимашевская</t>
  </si>
  <si>
    <t>052</t>
  </si>
  <si>
    <t>ТИК 052</t>
  </si>
  <si>
    <t>Территориальная избирательная комиссия Тихорецкая районная</t>
  </si>
  <si>
    <t>053</t>
  </si>
  <si>
    <t>ТИК 053</t>
  </si>
  <si>
    <t>Территориальная избирательная комиссия Тихорецкая городская</t>
  </si>
  <si>
    <t>054</t>
  </si>
  <si>
    <t>ТИК 054</t>
  </si>
  <si>
    <t>Территориальная избирательная комиссия Туапсинская районная</t>
  </si>
  <si>
    <t>055</t>
  </si>
  <si>
    <t>ТИК 055</t>
  </si>
  <si>
    <t>Территориальная избирательная комиссия Туапсинская городская</t>
  </si>
  <si>
    <t>056</t>
  </si>
  <si>
    <t>ТИК 056</t>
  </si>
  <si>
    <t>Территориальная избирательная комиссия Успенская</t>
  </si>
  <si>
    <t>057</t>
  </si>
  <si>
    <t>ТИК 057</t>
  </si>
  <si>
    <t>Территориальная избирательная комиссия Усть-Лабинская</t>
  </si>
  <si>
    <t>058</t>
  </si>
  <si>
    <t>ТИК 058</t>
  </si>
  <si>
    <t>Территориальная избирательная комиссия Щербиновская</t>
  </si>
  <si>
    <t>059</t>
  </si>
  <si>
    <t>ТИК 059</t>
  </si>
  <si>
    <t>Территориальная избирательная комиссия Судов загранплавания</t>
  </si>
  <si>
    <t>ТИК 060</t>
  </si>
  <si>
    <t>Территориальная избирательная комиссия Калининская г.Краснодара</t>
  </si>
  <si>
    <t>ТИК 061</t>
  </si>
  <si>
    <t>Избирательная комиссия муниципального образования г. Краснодар</t>
  </si>
  <si>
    <t>ТИК 062</t>
  </si>
  <si>
    <t>Избирательная комиссия муниципального образования г. Сочи</t>
  </si>
  <si>
    <t>ТИК 063</t>
  </si>
  <si>
    <t>064</t>
  </si>
  <si>
    <t>ТИК 064</t>
  </si>
  <si>
    <t>065</t>
  </si>
  <si>
    <t>ТИК 065</t>
  </si>
  <si>
    <t>066</t>
  </si>
  <si>
    <t>ТИК 066</t>
  </si>
  <si>
    <t>067</t>
  </si>
  <si>
    <t>ТИК 067</t>
  </si>
  <si>
    <t>068</t>
  </si>
  <si>
    <t>ТИК 068</t>
  </si>
  <si>
    <t>069</t>
  </si>
  <si>
    <t>ТИК 069</t>
  </si>
  <si>
    <t>ТИК 070</t>
  </si>
  <si>
    <t>071</t>
  </si>
  <si>
    <t>ТИК 071</t>
  </si>
  <si>
    <t>072</t>
  </si>
  <si>
    <t>ТИК 072</t>
  </si>
  <si>
    <t>073</t>
  </si>
  <si>
    <t>ТИК 073</t>
  </si>
  <si>
    <t>074</t>
  </si>
  <si>
    <t>ТИК 074</t>
  </si>
  <si>
    <t>075</t>
  </si>
  <si>
    <t>ТИК 075</t>
  </si>
  <si>
    <t>076</t>
  </si>
  <si>
    <t>ТИК 076</t>
  </si>
  <si>
    <t>077</t>
  </si>
  <si>
    <t>ТИК 077</t>
  </si>
  <si>
    <t>078</t>
  </si>
  <si>
    <t>ТИК 078</t>
  </si>
  <si>
    <t>079</t>
  </si>
  <si>
    <t>ТИК 079</t>
  </si>
  <si>
    <t>ТИК 080</t>
  </si>
  <si>
    <t>ТИК 081</t>
  </si>
  <si>
    <t>ТИК 082</t>
  </si>
  <si>
    <t>083</t>
  </si>
  <si>
    <t>ТИК 083</t>
  </si>
  <si>
    <t>084</t>
  </si>
  <si>
    <t>ТИК 084</t>
  </si>
  <si>
    <t>085</t>
  </si>
  <si>
    <t>ТИК 085</t>
  </si>
  <si>
    <t>086</t>
  </si>
  <si>
    <t>ТИК 086</t>
  </si>
  <si>
    <t>087</t>
  </si>
  <si>
    <t>ТИК 087</t>
  </si>
  <si>
    <t>088</t>
  </si>
  <si>
    <t>ТИК 088</t>
  </si>
  <si>
    <t>089</t>
  </si>
  <si>
    <t>ТИК 089</t>
  </si>
  <si>
    <t>ТИК 090</t>
  </si>
  <si>
    <t>ТИК 091</t>
  </si>
  <si>
    <t>ТИК 092</t>
  </si>
  <si>
    <t>ТИК 093</t>
  </si>
  <si>
    <t>ТИК 094</t>
  </si>
  <si>
    <t>ТИК 095</t>
  </si>
  <si>
    <t>096</t>
  </si>
  <si>
    <t>ТИК 096</t>
  </si>
  <si>
    <t>097</t>
  </si>
  <si>
    <t>ТИК 097</t>
  </si>
  <si>
    <t>098</t>
  </si>
  <si>
    <t>ТИК 098</t>
  </si>
  <si>
    <t>099</t>
  </si>
  <si>
    <t>ТИК 099</t>
  </si>
  <si>
    <t>ТИК 100</t>
  </si>
  <si>
    <t>101</t>
  </si>
  <si>
    <t>ТИК 101</t>
  </si>
  <si>
    <t>102</t>
  </si>
  <si>
    <t>ТИК 102</t>
  </si>
  <si>
    <t>103</t>
  </si>
  <si>
    <t>ТИК 103</t>
  </si>
  <si>
    <t>104</t>
  </si>
  <si>
    <t>ТИК 104</t>
  </si>
  <si>
    <t>105</t>
  </si>
  <si>
    <t>ТИК 105</t>
  </si>
  <si>
    <t>106</t>
  </si>
  <si>
    <t>ТИК 106</t>
  </si>
  <si>
    <t>107</t>
  </si>
  <si>
    <t>ТИК 107</t>
  </si>
  <si>
    <t>108</t>
  </si>
  <si>
    <t>ТИК 108</t>
  </si>
  <si>
    <t>109</t>
  </si>
  <si>
    <t>ТИК 109</t>
  </si>
  <si>
    <t>ТИК 110</t>
  </si>
  <si>
    <t>111</t>
  </si>
  <si>
    <t>ТИК 111</t>
  </si>
  <si>
    <t>112</t>
  </si>
  <si>
    <t>ТИК 112</t>
  </si>
  <si>
    <t>113</t>
  </si>
  <si>
    <t>ТИК 113</t>
  </si>
  <si>
    <t>114</t>
  </si>
  <si>
    <t>ТИК 114</t>
  </si>
  <si>
    <t>115</t>
  </si>
  <si>
    <t>ТИК 115</t>
  </si>
  <si>
    <t>116</t>
  </si>
  <si>
    <t>ТИК 116</t>
  </si>
  <si>
    <t>117</t>
  </si>
  <si>
    <t>ТИК 117</t>
  </si>
  <si>
    <t>118</t>
  </si>
  <si>
    <t>ТИК 118</t>
  </si>
  <si>
    <t>119</t>
  </si>
  <si>
    <t>ТИК 119</t>
  </si>
  <si>
    <t>ТИК 120</t>
  </si>
  <si>
    <t>121</t>
  </si>
  <si>
    <t>ТИК 121</t>
  </si>
  <si>
    <t>122</t>
  </si>
  <si>
    <t>ТИК 122</t>
  </si>
  <si>
    <t>123</t>
  </si>
  <si>
    <t>ТИК 123</t>
  </si>
  <si>
    <t>124</t>
  </si>
  <si>
    <t>ТИК 124</t>
  </si>
  <si>
    <t>125</t>
  </si>
  <si>
    <t>ТИК 125</t>
  </si>
  <si>
    <t>126</t>
  </si>
  <si>
    <t>ТИК 126</t>
  </si>
  <si>
    <t>127</t>
  </si>
  <si>
    <t>ТИК 127</t>
  </si>
  <si>
    <t>128</t>
  </si>
  <si>
    <t>ТИК 128</t>
  </si>
  <si>
    <t>129</t>
  </si>
  <si>
    <t>ТИК 129</t>
  </si>
  <si>
    <t>ТИК 130</t>
  </si>
  <si>
    <t>ТИК 131</t>
  </si>
  <si>
    <t>ТИК 132</t>
  </si>
  <si>
    <t>ТИК 133</t>
  </si>
  <si>
    <t>ТИК 134</t>
  </si>
  <si>
    <t>135</t>
  </si>
  <si>
    <t>ТИК 135</t>
  </si>
  <si>
    <t>136</t>
  </si>
  <si>
    <t>ТИК 136</t>
  </si>
  <si>
    <t>137</t>
  </si>
  <si>
    <t>ТИК 137</t>
  </si>
  <si>
    <t>138</t>
  </si>
  <si>
    <t>ТИК 138</t>
  </si>
  <si>
    <t>139</t>
  </si>
  <si>
    <t>ТИК 139</t>
  </si>
  <si>
    <t>ТИК 140</t>
  </si>
  <si>
    <t>ТИК 141</t>
  </si>
  <si>
    <t>ТИК 142</t>
  </si>
  <si>
    <t>ТИК 143</t>
  </si>
  <si>
    <t>ТИК 144</t>
  </si>
  <si>
    <t>145</t>
  </si>
  <si>
    <t>ТИК 145</t>
  </si>
  <si>
    <t>146</t>
  </si>
  <si>
    <t>ТИК 146</t>
  </si>
  <si>
    <t>147</t>
  </si>
  <si>
    <t>ТИК 147</t>
  </si>
  <si>
    <t>148</t>
  </si>
  <si>
    <t>ТИК 148</t>
  </si>
  <si>
    <t>149</t>
  </si>
  <si>
    <t>ТИК 149</t>
  </si>
  <si>
    <t>ТИК 150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</si>
</sst>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/dd/yy"/>
  </numFmts>
  <fonts count="67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3"/>
      <color indexed="9"/>
      <name val="Times New Roman"/>
      <family val="1"/>
    </font>
    <font>
      <sz val="12"/>
      <color indexed="9"/>
      <name val="Times New Roman"/>
      <family val="1"/>
    </font>
    <font>
      <sz val="8"/>
      <name val="Times New Roman"/>
      <family val="1"/>
    </font>
    <font>
      <sz val="9"/>
      <color indexed="9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7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3" borderId="2" applyNumberFormat="0" applyAlignment="0" applyProtection="0"/>
    <xf numFmtId="0" fontId="53" fillId="34" borderId="3" applyNumberFormat="0" applyAlignment="0" applyProtection="0"/>
    <xf numFmtId="0" fontId="54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35" borderId="8" applyNumberFormat="0" applyAlignment="0" applyProtection="0"/>
    <xf numFmtId="0" fontId="60" fillId="0" borderId="0" applyNumberFormat="0" applyFill="0" applyBorder="0" applyAlignment="0" applyProtection="0"/>
    <xf numFmtId="0" fontId="61" fillId="36" borderId="0" applyNumberFormat="0" applyBorder="0" applyAlignment="0" applyProtection="0"/>
    <xf numFmtId="0" fontId="13" fillId="0" borderId="0">
      <alignment/>
      <protection/>
    </xf>
    <xf numFmtId="0" fontId="62" fillId="37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6" fillId="39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4" fillId="40" borderId="0" xfId="68" applyFont="1" applyFill="1" applyAlignment="1" applyProtection="1">
      <alignment vertical="center" wrapText="1"/>
      <protection/>
    </xf>
    <xf numFmtId="0" fontId="15" fillId="40" borderId="0" xfId="68" applyFont="1" applyFill="1" applyAlignment="1" applyProtection="1">
      <alignment vertical="center" wrapText="1"/>
      <protection/>
    </xf>
    <xf numFmtId="0" fontId="15" fillId="40" borderId="0" xfId="68" applyFont="1" applyFill="1" applyAlignment="1" applyProtection="1">
      <alignment vertical="center"/>
      <protection/>
    </xf>
    <xf numFmtId="0" fontId="0" fillId="40" borderId="0" xfId="0" applyFill="1" applyAlignment="1">
      <alignment/>
    </xf>
    <xf numFmtId="0" fontId="14" fillId="40" borderId="0" xfId="68" applyFont="1" applyFill="1" applyAlignment="1" applyProtection="1">
      <alignment horizontal="center" vertical="center" wrapText="1"/>
      <protection/>
    </xf>
    <xf numFmtId="0" fontId="14" fillId="40" borderId="0" xfId="68" applyFont="1" applyFill="1" applyBorder="1" applyAlignment="1" applyProtection="1">
      <alignment horizontal="center" vertical="center" wrapText="1"/>
      <protection/>
    </xf>
    <xf numFmtId="0" fontId="17" fillId="40" borderId="0" xfId="68" applyFont="1" applyFill="1" applyBorder="1" applyAlignment="1" applyProtection="1">
      <alignment horizontal="center" vertical="center" wrapText="1"/>
      <protection/>
    </xf>
    <xf numFmtId="0" fontId="17" fillId="40" borderId="11" xfId="68" applyFont="1" applyFill="1" applyBorder="1" applyAlignment="1" applyProtection="1">
      <alignment horizontal="center" vertical="center" wrapText="1"/>
      <protection locked="0"/>
    </xf>
    <xf numFmtId="0" fontId="17" fillId="40" borderId="0" xfId="68" applyFont="1" applyFill="1" applyAlignment="1" applyProtection="1">
      <alignment horizontal="left" vertical="center" wrapText="1"/>
      <protection/>
    </xf>
    <xf numFmtId="0" fontId="17" fillId="40" borderId="0" xfId="68" applyFont="1" applyFill="1" applyAlignment="1" applyProtection="1">
      <alignment vertical="center" wrapText="1"/>
      <protection/>
    </xf>
    <xf numFmtId="0" fontId="17" fillId="40" borderId="0" xfId="68" applyFont="1" applyFill="1" applyAlignment="1" applyProtection="1">
      <alignment horizontal="right" vertical="center" wrapText="1"/>
      <protection/>
    </xf>
    <xf numFmtId="0" fontId="14" fillId="40" borderId="0" xfId="68" applyFont="1" applyFill="1" applyAlignment="1" applyProtection="1">
      <alignment horizontal="right" vertical="center" wrapText="1"/>
      <protection/>
    </xf>
    <xf numFmtId="0" fontId="14" fillId="0" borderId="0" xfId="68" applyFont="1" applyFill="1" applyBorder="1" applyAlignment="1" applyProtection="1">
      <alignment vertical="center"/>
      <protection/>
    </xf>
    <xf numFmtId="0" fontId="18" fillId="0" borderId="0" xfId="68" applyFont="1" applyFill="1" applyBorder="1" applyAlignment="1" applyProtection="1">
      <alignment vertical="center"/>
      <protection/>
    </xf>
    <xf numFmtId="0" fontId="18" fillId="40" borderId="0" xfId="68" applyFont="1" applyFill="1" applyBorder="1" applyAlignment="1" applyProtection="1">
      <alignment vertical="center"/>
      <protection/>
    </xf>
    <xf numFmtId="0" fontId="19" fillId="40" borderId="0" xfId="68" applyFont="1" applyFill="1" applyAlignment="1" applyProtection="1">
      <alignment horizontal="center" vertical="center" wrapText="1"/>
      <protection/>
    </xf>
    <xf numFmtId="0" fontId="14" fillId="0" borderId="12" xfId="68" applyFont="1" applyFill="1" applyBorder="1" applyAlignment="1" applyProtection="1">
      <alignment horizontal="center" vertical="center" wrapText="1"/>
      <protection/>
    </xf>
    <xf numFmtId="0" fontId="14" fillId="0" borderId="0" xfId="68" applyFont="1" applyFill="1" applyBorder="1" applyAlignment="1" applyProtection="1">
      <alignment horizontal="center" vertical="center" wrapText="1"/>
      <protection/>
    </xf>
    <xf numFmtId="0" fontId="14" fillId="0" borderId="13" xfId="68" applyFont="1" applyFill="1" applyBorder="1" applyAlignment="1" applyProtection="1">
      <alignment horizontal="center" vertical="center" wrapText="1"/>
      <protection/>
    </xf>
    <xf numFmtId="0" fontId="14" fillId="0" borderId="14" xfId="68" applyFont="1" applyFill="1" applyBorder="1" applyAlignment="1" applyProtection="1">
      <alignment horizontal="center" vertical="center" wrapText="1"/>
      <protection/>
    </xf>
    <xf numFmtId="0" fontId="17" fillId="0" borderId="15" xfId="68" applyNumberFormat="1" applyFont="1" applyFill="1" applyBorder="1" applyAlignment="1" applyProtection="1">
      <alignment horizontal="left" vertical="center" wrapText="1"/>
      <protection/>
    </xf>
    <xf numFmtId="49" fontId="14" fillId="0" borderId="16" xfId="68" applyNumberFormat="1" applyFont="1" applyFill="1" applyBorder="1" applyAlignment="1" applyProtection="1">
      <alignment horizontal="center" vertical="center" wrapText="1"/>
      <protection/>
    </xf>
    <xf numFmtId="3" fontId="14" fillId="0" borderId="17" xfId="68" applyNumberFormat="1" applyFont="1" applyFill="1" applyBorder="1" applyAlignment="1" applyProtection="1">
      <alignment horizontal="center" vertical="center" wrapText="1"/>
      <protection/>
    </xf>
    <xf numFmtId="3" fontId="14" fillId="0" borderId="0" xfId="68" applyNumberFormat="1" applyFont="1" applyFill="1" applyBorder="1" applyAlignment="1" applyProtection="1">
      <alignment horizontal="center" vertical="center" wrapText="1"/>
      <protection/>
    </xf>
    <xf numFmtId="49" fontId="14" fillId="0" borderId="18" xfId="68" applyNumberFormat="1" applyFont="1" applyFill="1" applyBorder="1" applyAlignment="1" applyProtection="1">
      <alignment horizontal="center" vertical="center" wrapText="1"/>
      <protection/>
    </xf>
    <xf numFmtId="3" fontId="14" fillId="0" borderId="12" xfId="68" applyNumberFormat="1" applyFont="1" applyFill="1" applyBorder="1" applyAlignment="1" applyProtection="1">
      <alignment horizontal="right" vertical="center" wrapText="1"/>
      <protection/>
    </xf>
    <xf numFmtId="49" fontId="14" fillId="0" borderId="19" xfId="68" applyNumberFormat="1" applyFont="1" applyFill="1" applyBorder="1" applyAlignment="1" applyProtection="1">
      <alignment horizontal="center" vertical="center" wrapText="1"/>
      <protection/>
    </xf>
    <xf numFmtId="3" fontId="14" fillId="0" borderId="14" xfId="68" applyNumberFormat="1" applyFont="1" applyFill="1" applyBorder="1" applyAlignment="1" applyProtection="1">
      <alignment horizontal="right" vertical="center" wrapText="1"/>
      <protection locked="0"/>
    </xf>
    <xf numFmtId="3" fontId="14" fillId="0" borderId="0" xfId="68" applyNumberFormat="1" applyFont="1" applyFill="1" applyBorder="1" applyAlignment="1" applyProtection="1">
      <alignment horizontal="right" vertical="center" wrapText="1"/>
      <protection locked="0"/>
    </xf>
    <xf numFmtId="49" fontId="14" fillId="0" borderId="20" xfId="68" applyNumberFormat="1" applyFont="1" applyFill="1" applyBorder="1" applyAlignment="1" applyProtection="1">
      <alignment horizontal="center" vertical="center" wrapText="1"/>
      <protection/>
    </xf>
    <xf numFmtId="3" fontId="14" fillId="0" borderId="21" xfId="68" applyNumberFormat="1" applyFont="1" applyFill="1" applyBorder="1" applyAlignment="1" applyProtection="1">
      <alignment horizontal="right" vertical="center" wrapText="1"/>
      <protection/>
    </xf>
    <xf numFmtId="3" fontId="14" fillId="0" borderId="0" xfId="68" applyNumberFormat="1" applyFont="1" applyFill="1" applyBorder="1" applyAlignment="1" applyProtection="1">
      <alignment horizontal="center" vertical="center" wrapText="1"/>
      <protection locked="0"/>
    </xf>
    <xf numFmtId="49" fontId="14" fillId="0" borderId="22" xfId="68" applyNumberFormat="1" applyFont="1" applyFill="1" applyBorder="1" applyAlignment="1" applyProtection="1">
      <alignment horizontal="center" vertical="center" wrapText="1"/>
      <protection/>
    </xf>
    <xf numFmtId="3" fontId="14" fillId="0" borderId="23" xfId="68" applyNumberFormat="1" applyFont="1" applyFill="1" applyBorder="1" applyAlignment="1" applyProtection="1">
      <alignment horizontal="right" vertical="center" wrapText="1"/>
      <protection/>
    </xf>
    <xf numFmtId="0" fontId="17" fillId="0" borderId="0" xfId="68" applyFont="1" applyFill="1" applyAlignment="1" applyProtection="1">
      <alignment vertical="center" wrapText="1"/>
      <protection/>
    </xf>
    <xf numFmtId="0" fontId="20" fillId="0" borderId="0" xfId="68" applyFont="1" applyFill="1" applyBorder="1" applyAlignment="1" applyProtection="1">
      <alignment vertical="center" wrapText="1"/>
      <protection/>
    </xf>
    <xf numFmtId="0" fontId="20" fillId="0" borderId="0" xfId="68" applyFont="1" applyFill="1" applyBorder="1" applyAlignment="1" applyProtection="1">
      <alignment horizontal="center" vertical="center" wrapText="1"/>
      <protection/>
    </xf>
    <xf numFmtId="0" fontId="20" fillId="0" borderId="0" xfId="68" applyFont="1" applyFill="1" applyAlignment="1" applyProtection="1">
      <alignment horizontal="center" vertical="center" wrapText="1"/>
      <protection/>
    </xf>
    <xf numFmtId="0" fontId="20" fillId="40" borderId="0" xfId="68" applyFont="1" applyFill="1" applyAlignment="1" applyProtection="1">
      <alignment horizontal="center" vertical="center" wrapText="1"/>
      <protection/>
    </xf>
    <xf numFmtId="0" fontId="18" fillId="0" borderId="24" xfId="68" applyFont="1" applyFill="1" applyBorder="1" applyAlignment="1" applyProtection="1">
      <alignment horizontal="center" vertical="center" wrapText="1"/>
      <protection/>
    </xf>
    <xf numFmtId="0" fontId="18" fillId="40" borderId="0" xfId="68" applyFont="1" applyFill="1" applyAlignment="1" applyProtection="1">
      <alignment horizontal="center" vertical="center" wrapText="1"/>
      <protection/>
    </xf>
    <xf numFmtId="0" fontId="18" fillId="0" borderId="12" xfId="68" applyFont="1" applyFill="1" applyBorder="1" applyAlignment="1" applyProtection="1">
      <alignment horizontal="center" vertical="center" wrapText="1"/>
      <protection/>
    </xf>
    <xf numFmtId="0" fontId="18" fillId="0" borderId="25" xfId="68" applyFont="1" applyFill="1" applyBorder="1" applyAlignment="1" applyProtection="1">
      <alignment horizontal="center" vertical="center" wrapText="1"/>
      <protection/>
    </xf>
    <xf numFmtId="0" fontId="18" fillId="0" borderId="26" xfId="68" applyFont="1" applyFill="1" applyBorder="1" applyAlignment="1" applyProtection="1">
      <alignment horizontal="center" vertical="center" wrapText="1"/>
      <protection/>
    </xf>
    <xf numFmtId="0" fontId="18" fillId="0" borderId="13" xfId="68" applyFont="1" applyFill="1" applyBorder="1" applyAlignment="1" applyProtection="1">
      <alignment horizontal="center" vertical="center" wrapText="1"/>
      <protection/>
    </xf>
    <xf numFmtId="0" fontId="18" fillId="0" borderId="14" xfId="68" applyFont="1" applyFill="1" applyBorder="1" applyAlignment="1" applyProtection="1">
      <alignment horizontal="center" vertical="center" wrapText="1"/>
      <protection/>
    </xf>
    <xf numFmtId="0" fontId="18" fillId="0" borderId="27" xfId="68" applyFont="1" applyFill="1" applyBorder="1" applyAlignment="1" applyProtection="1">
      <alignment horizontal="center" vertical="center" wrapText="1"/>
      <protection/>
    </xf>
    <xf numFmtId="0" fontId="18" fillId="0" borderId="23" xfId="68" applyFont="1" applyFill="1" applyBorder="1" applyAlignment="1" applyProtection="1">
      <alignment horizontal="center" vertical="center" wrapText="1"/>
      <protection/>
    </xf>
    <xf numFmtId="0" fontId="17" fillId="0" borderId="14" xfId="68" applyNumberFormat="1" applyFont="1" applyFill="1" applyBorder="1" applyAlignment="1" applyProtection="1">
      <alignment vertical="center" wrapText="1"/>
      <protection/>
    </xf>
    <xf numFmtId="49" fontId="17" fillId="0" borderId="16" xfId="68" applyNumberFormat="1" applyFont="1" applyFill="1" applyBorder="1" applyAlignment="1" applyProtection="1">
      <alignment horizontal="center" vertical="center" wrapText="1"/>
      <protection/>
    </xf>
    <xf numFmtId="4" fontId="14" fillId="0" borderId="28" xfId="68" applyNumberFormat="1" applyFont="1" applyFill="1" applyBorder="1" applyAlignment="1" applyProtection="1">
      <alignment horizontal="right" vertical="center" wrapText="1"/>
      <protection/>
    </xf>
    <xf numFmtId="4" fontId="14" fillId="0" borderId="17" xfId="68" applyNumberFormat="1" applyFont="1" applyFill="1" applyBorder="1" applyAlignment="1" applyProtection="1">
      <alignment horizontal="right" vertical="center" wrapText="1"/>
      <protection/>
    </xf>
    <xf numFmtId="4" fontId="14" fillId="0" borderId="25" xfId="68" applyNumberFormat="1" applyFont="1" applyFill="1" applyBorder="1" applyAlignment="1" applyProtection="1">
      <alignment horizontal="center" vertical="center" wrapText="1"/>
      <protection/>
    </xf>
    <xf numFmtId="4" fontId="14" fillId="0" borderId="29" xfId="68" applyNumberFormat="1" applyFont="1" applyFill="1" applyBorder="1" applyAlignment="1" applyProtection="1">
      <alignment horizontal="right" vertical="center" wrapText="1"/>
      <protection/>
    </xf>
    <xf numFmtId="4" fontId="14" fillId="0" borderId="17" xfId="68" applyNumberFormat="1" applyFont="1" applyFill="1" applyBorder="1" applyAlignment="1" applyProtection="1">
      <alignment horizontal="center" vertical="center" wrapText="1"/>
      <protection/>
    </xf>
    <xf numFmtId="4" fontId="14" fillId="0" borderId="30" xfId="68" applyNumberFormat="1" applyFont="1" applyFill="1" applyBorder="1" applyAlignment="1" applyProtection="1">
      <alignment horizontal="right" vertical="center" wrapText="1"/>
      <protection/>
    </xf>
    <xf numFmtId="0" fontId="20" fillId="40" borderId="0" xfId="68" applyFont="1" applyFill="1" applyAlignment="1" applyProtection="1">
      <alignment vertical="center" wrapText="1"/>
      <protection/>
    </xf>
    <xf numFmtId="0" fontId="17" fillId="0" borderId="14" xfId="68" applyNumberFormat="1" applyFont="1" applyFill="1" applyBorder="1" applyAlignment="1" applyProtection="1">
      <alignment horizontal="center" vertical="center" wrapText="1"/>
      <protection/>
    </xf>
    <xf numFmtId="49" fontId="17" fillId="0" borderId="19" xfId="68" applyNumberFormat="1" applyFont="1" applyFill="1" applyBorder="1" applyAlignment="1" applyProtection="1">
      <alignment horizontal="center" vertical="center" wrapText="1"/>
      <protection/>
    </xf>
    <xf numFmtId="2" fontId="14" fillId="0" borderId="13" xfId="68" applyNumberFormat="1" applyFont="1" applyFill="1" applyBorder="1" applyAlignment="1" applyProtection="1">
      <alignment horizontal="right" vertical="center" wrapText="1"/>
      <protection/>
    </xf>
    <xf numFmtId="2" fontId="14" fillId="0" borderId="14" xfId="68" applyNumberFormat="1" applyFont="1" applyFill="1" applyBorder="1" applyAlignment="1" applyProtection="1">
      <alignment horizontal="right" vertical="center" wrapText="1"/>
      <protection/>
    </xf>
    <xf numFmtId="2" fontId="14" fillId="0" borderId="25" xfId="68" applyNumberFormat="1" applyFont="1" applyFill="1" applyBorder="1" applyAlignment="1" applyProtection="1">
      <alignment horizontal="right" vertical="center" wrapText="1"/>
      <protection/>
    </xf>
    <xf numFmtId="2" fontId="14" fillId="0" borderId="27" xfId="68" applyNumberFormat="1" applyFont="1" applyFill="1" applyBorder="1" applyAlignment="1" applyProtection="1">
      <alignment horizontal="right" vertical="center" wrapText="1"/>
      <protection/>
    </xf>
    <xf numFmtId="2" fontId="14" fillId="0" borderId="31" xfId="68" applyNumberFormat="1" applyFont="1" applyFill="1" applyBorder="1" applyAlignment="1" applyProtection="1">
      <alignment horizontal="right" vertical="center" wrapText="1"/>
      <protection/>
    </xf>
    <xf numFmtId="0" fontId="17" fillId="0" borderId="21" xfId="68" applyNumberFormat="1" applyFont="1" applyFill="1" applyBorder="1" applyAlignment="1" applyProtection="1">
      <alignment horizontal="left" vertical="center" wrapText="1"/>
      <protection/>
    </xf>
    <xf numFmtId="49" fontId="17" fillId="0" borderId="20" xfId="68" applyNumberFormat="1" applyFont="1" applyFill="1" applyBorder="1" applyAlignment="1" applyProtection="1">
      <alignment horizontal="center" vertical="center" wrapText="1"/>
      <protection/>
    </xf>
    <xf numFmtId="4" fontId="14" fillId="0" borderId="32" xfId="68" applyNumberFormat="1" applyFont="1" applyFill="1" applyBorder="1" applyAlignment="1" applyProtection="1">
      <alignment horizontal="right" vertical="center" wrapText="1"/>
      <protection/>
    </xf>
    <xf numFmtId="4" fontId="14" fillId="0" borderId="21" xfId="68" applyNumberFormat="1" applyFont="1" applyFill="1" applyBorder="1" applyAlignment="1" applyProtection="1">
      <alignment horizontal="right" vertical="center" wrapText="1"/>
      <protection/>
    </xf>
    <xf numFmtId="2" fontId="14" fillId="0" borderId="25" xfId="68" applyNumberFormat="1" applyFont="1" applyFill="1" applyBorder="1" applyAlignment="1" applyProtection="1">
      <alignment horizontal="center" vertical="center" wrapText="1"/>
      <protection/>
    </xf>
    <xf numFmtId="2" fontId="14" fillId="0" borderId="33" xfId="68" applyNumberFormat="1" applyFont="1" applyFill="1" applyBorder="1" applyAlignment="1" applyProtection="1">
      <alignment horizontal="center" vertical="center" wrapText="1"/>
      <protection/>
    </xf>
    <xf numFmtId="2" fontId="14" fillId="0" borderId="21" xfId="68" applyNumberFormat="1" applyFont="1" applyFill="1" applyBorder="1" applyAlignment="1" applyProtection="1">
      <alignment horizontal="center" vertical="center" wrapText="1"/>
      <protection/>
    </xf>
    <xf numFmtId="4" fontId="14" fillId="0" borderId="33" xfId="68" applyNumberFormat="1" applyFont="1" applyFill="1" applyBorder="1" applyAlignment="1" applyProtection="1">
      <alignment horizontal="right" vertical="center" wrapText="1"/>
      <protection/>
    </xf>
    <xf numFmtId="4" fontId="14" fillId="0" borderId="32" xfId="68" applyNumberFormat="1" applyFont="1" applyFill="1" applyBorder="1" applyAlignment="1" applyProtection="1">
      <alignment horizontal="right" vertical="center" wrapText="1"/>
      <protection locked="0"/>
    </xf>
    <xf numFmtId="2" fontId="14" fillId="0" borderId="32" xfId="68" applyNumberFormat="1" applyFont="1" applyFill="1" applyBorder="1" applyAlignment="1" applyProtection="1">
      <alignment horizontal="center" vertical="center" wrapText="1"/>
      <protection/>
    </xf>
    <xf numFmtId="4" fontId="14" fillId="0" borderId="34" xfId="68" applyNumberFormat="1" applyFont="1" applyFill="1" applyBorder="1" applyAlignment="1" applyProtection="1">
      <alignment horizontal="right" vertical="center" wrapText="1"/>
      <protection locked="0"/>
    </xf>
    <xf numFmtId="0" fontId="17" fillId="0" borderId="12" xfId="68" applyNumberFormat="1" applyFont="1" applyFill="1" applyBorder="1" applyAlignment="1" applyProtection="1">
      <alignment horizontal="left" vertical="center" wrapText="1"/>
      <protection/>
    </xf>
    <xf numFmtId="49" fontId="17" fillId="0" borderId="18" xfId="68" applyNumberFormat="1" applyFont="1" applyFill="1" applyBorder="1" applyAlignment="1" applyProtection="1">
      <alignment horizontal="center" vertical="center" wrapText="1"/>
      <protection/>
    </xf>
    <xf numFmtId="4" fontId="14" fillId="0" borderId="24" xfId="68" applyNumberFormat="1" applyFont="1" applyFill="1" applyBorder="1" applyAlignment="1" applyProtection="1">
      <alignment horizontal="right" vertical="center" wrapText="1"/>
      <protection/>
    </xf>
    <xf numFmtId="4" fontId="14" fillId="0" borderId="12" xfId="68" applyNumberFormat="1" applyFont="1" applyFill="1" applyBorder="1" applyAlignment="1" applyProtection="1">
      <alignment horizontal="right" vertical="center" wrapText="1"/>
      <protection/>
    </xf>
    <xf numFmtId="4" fontId="14" fillId="0" borderId="26" xfId="68" applyNumberFormat="1" applyFont="1" applyFill="1" applyBorder="1" applyAlignment="1" applyProtection="1">
      <alignment horizontal="right" vertical="center" wrapText="1"/>
      <protection/>
    </xf>
    <xf numFmtId="4" fontId="14" fillId="0" borderId="24" xfId="68" applyNumberFormat="1" applyFont="1" applyFill="1" applyBorder="1" applyAlignment="1" applyProtection="1">
      <alignment horizontal="right" vertical="center" wrapText="1"/>
      <protection locked="0"/>
    </xf>
    <xf numFmtId="4" fontId="14" fillId="0" borderId="15" xfId="68" applyNumberFormat="1" applyFont="1" applyFill="1" applyBorder="1" applyAlignment="1" applyProtection="1">
      <alignment horizontal="right" vertical="center" wrapText="1"/>
      <protection locked="0"/>
    </xf>
    <xf numFmtId="0" fontId="17" fillId="0" borderId="14" xfId="68" applyNumberFormat="1" applyFont="1" applyFill="1" applyBorder="1" applyAlignment="1" applyProtection="1">
      <alignment horizontal="left" vertical="center" wrapText="1"/>
      <protection/>
    </xf>
    <xf numFmtId="2" fontId="14" fillId="0" borderId="12" xfId="68" applyNumberFormat="1" applyFont="1" applyFill="1" applyBorder="1" applyAlignment="1" applyProtection="1">
      <alignment horizontal="center" vertical="center" wrapText="1"/>
      <protection/>
    </xf>
    <xf numFmtId="2" fontId="14" fillId="0" borderId="24" xfId="68" applyNumberFormat="1" applyFont="1" applyFill="1" applyBorder="1" applyAlignment="1" applyProtection="1">
      <alignment horizontal="center" vertical="center" wrapText="1"/>
      <protection/>
    </xf>
    <xf numFmtId="2" fontId="14" fillId="0" borderId="15" xfId="68" applyNumberFormat="1" applyFont="1" applyFill="1" applyBorder="1" applyAlignment="1" applyProtection="1">
      <alignment horizontal="center" vertical="center" wrapText="1"/>
      <protection/>
    </xf>
    <xf numFmtId="4" fontId="14" fillId="0" borderId="15" xfId="68" applyNumberFormat="1" applyFont="1" applyFill="1" applyBorder="1" applyAlignment="1" applyProtection="1">
      <alignment horizontal="right" vertical="center" wrapText="1"/>
      <protection/>
    </xf>
    <xf numFmtId="2" fontId="14" fillId="0" borderId="34" xfId="68" applyNumberFormat="1" applyFont="1" applyFill="1" applyBorder="1" applyAlignment="1" applyProtection="1">
      <alignment horizontal="center" vertical="center" wrapText="1"/>
      <protection/>
    </xf>
    <xf numFmtId="0" fontId="17" fillId="0" borderId="14" xfId="68" applyNumberFormat="1" applyFont="1" applyFill="1" applyBorder="1" applyAlignment="1" applyProtection="1">
      <alignment horizontal="justify" vertical="center" wrapText="1"/>
      <protection/>
    </xf>
    <xf numFmtId="0" fontId="20" fillId="40" borderId="35" xfId="68" applyFont="1" applyFill="1" applyBorder="1" applyAlignment="1" applyProtection="1">
      <alignment vertical="center" wrapText="1"/>
      <protection/>
    </xf>
    <xf numFmtId="2" fontId="14" fillId="0" borderId="26" xfId="68" applyNumberFormat="1" applyFont="1" applyFill="1" applyBorder="1" applyAlignment="1" applyProtection="1">
      <alignment horizontal="center" vertical="center" wrapText="1"/>
      <protection/>
    </xf>
    <xf numFmtId="0" fontId="17" fillId="0" borderId="0" xfId="68" applyNumberFormat="1" applyFont="1" applyFill="1" applyBorder="1" applyAlignment="1" applyProtection="1">
      <alignment horizontal="center" vertical="center" wrapText="1"/>
      <protection/>
    </xf>
    <xf numFmtId="49" fontId="17" fillId="0" borderId="0" xfId="68" applyNumberFormat="1" applyFont="1" applyFill="1" applyBorder="1" applyAlignment="1" applyProtection="1">
      <alignment horizontal="center" vertical="center" wrapText="1"/>
      <protection/>
    </xf>
    <xf numFmtId="2" fontId="14" fillId="0" borderId="0" xfId="68" applyNumberFormat="1" applyFont="1" applyFill="1" applyBorder="1" applyAlignment="1" applyProtection="1">
      <alignment horizontal="right" vertical="center" wrapText="1"/>
      <protection/>
    </xf>
    <xf numFmtId="0" fontId="17" fillId="0" borderId="0" xfId="68" applyNumberFormat="1" applyFont="1" applyFill="1" applyBorder="1" applyAlignment="1" applyProtection="1">
      <alignment horizontal="left" vertical="center" wrapText="1"/>
      <protection/>
    </xf>
    <xf numFmtId="4" fontId="14" fillId="0" borderId="0" xfId="68" applyNumberFormat="1" applyFont="1" applyFill="1" applyBorder="1" applyAlignment="1" applyProtection="1">
      <alignment horizontal="right" vertical="center" wrapText="1"/>
      <protection/>
    </xf>
    <xf numFmtId="2" fontId="14" fillId="0" borderId="0" xfId="68" applyNumberFormat="1" applyFont="1" applyFill="1" applyBorder="1" applyAlignment="1" applyProtection="1">
      <alignment horizontal="center" vertical="center" wrapText="1"/>
      <protection/>
    </xf>
    <xf numFmtId="4" fontId="14" fillId="0" borderId="0" xfId="68" applyNumberFormat="1" applyFont="1" applyFill="1" applyBorder="1" applyAlignment="1" applyProtection="1">
      <alignment horizontal="right" vertical="center" wrapText="1"/>
      <protection locked="0"/>
    </xf>
    <xf numFmtId="0" fontId="17" fillId="0" borderId="21" xfId="68" applyNumberFormat="1" applyFont="1" applyFill="1" applyBorder="1" applyAlignment="1" applyProtection="1">
      <alignment horizontal="justify" vertical="center" wrapText="1"/>
      <protection/>
    </xf>
    <xf numFmtId="0" fontId="17" fillId="0" borderId="25" xfId="68" applyFont="1" applyFill="1" applyBorder="1" applyAlignment="1" applyProtection="1">
      <alignment horizontal="justify" vertical="center" wrapText="1"/>
      <protection/>
    </xf>
    <xf numFmtId="0" fontId="21" fillId="40" borderId="0" xfId="68" applyFont="1" applyFill="1" applyAlignment="1" applyProtection="1">
      <alignment vertical="center" wrapText="1"/>
      <protection/>
    </xf>
    <xf numFmtId="0" fontId="17" fillId="0" borderId="19" xfId="68" applyFont="1" applyFill="1" applyBorder="1" applyAlignment="1" applyProtection="1">
      <alignment horizontal="center" vertical="center" wrapText="1"/>
      <protection/>
    </xf>
    <xf numFmtId="2" fontId="14" fillId="0" borderId="33" xfId="68" applyNumberFormat="1" applyFont="1" applyFill="1" applyBorder="1" applyAlignment="1" applyProtection="1">
      <alignment horizontal="right" vertical="center" wrapText="1"/>
      <protection/>
    </xf>
    <xf numFmtId="4" fontId="14" fillId="0" borderId="15" xfId="68" applyNumberFormat="1" applyFont="1" applyFill="1" applyBorder="1" applyAlignment="1" applyProtection="1">
      <alignment horizontal="center" vertical="center" wrapText="1"/>
      <protection locked="0"/>
    </xf>
    <xf numFmtId="0" fontId="17" fillId="0" borderId="25" xfId="68" applyNumberFormat="1" applyFont="1" applyFill="1" applyBorder="1" applyAlignment="1" applyProtection="1">
      <alignment horizontal="left" vertical="center" wrapText="1"/>
      <protection/>
    </xf>
    <xf numFmtId="4" fontId="14" fillId="0" borderId="21" xfId="68" applyNumberFormat="1" applyFont="1" applyFill="1" applyBorder="1" applyAlignment="1" applyProtection="1">
      <alignment horizontal="center" vertical="center" wrapText="1"/>
      <protection locked="0"/>
    </xf>
    <xf numFmtId="49" fontId="17" fillId="0" borderId="22" xfId="68" applyNumberFormat="1" applyFont="1" applyFill="1" applyBorder="1" applyAlignment="1" applyProtection="1">
      <alignment horizontal="center" vertical="center" wrapText="1"/>
      <protection/>
    </xf>
    <xf numFmtId="4" fontId="14" fillId="0" borderId="36" xfId="68" applyNumberFormat="1" applyFont="1" applyFill="1" applyBorder="1" applyAlignment="1" applyProtection="1">
      <alignment horizontal="right" vertical="center" wrapText="1"/>
      <protection/>
    </xf>
    <xf numFmtId="2" fontId="14" fillId="0" borderId="36" xfId="68" applyNumberFormat="1" applyFont="1" applyFill="1" applyBorder="1" applyAlignment="1" applyProtection="1">
      <alignment horizontal="center" vertical="center" wrapText="1"/>
      <protection/>
    </xf>
    <xf numFmtId="2" fontId="14" fillId="0" borderId="23" xfId="68" applyNumberFormat="1" applyFont="1" applyFill="1" applyBorder="1" applyAlignment="1" applyProtection="1">
      <alignment horizontal="center" vertical="center" wrapText="1"/>
      <protection/>
    </xf>
    <xf numFmtId="2" fontId="14" fillId="0" borderId="37" xfId="68" applyNumberFormat="1" applyFont="1" applyFill="1" applyBorder="1" applyAlignment="1" applyProtection="1">
      <alignment horizontal="center" vertical="center" wrapText="1"/>
      <protection/>
    </xf>
    <xf numFmtId="2" fontId="14" fillId="0" borderId="38" xfId="68" applyNumberFormat="1" applyFont="1" applyFill="1" applyBorder="1" applyAlignment="1" applyProtection="1">
      <alignment horizontal="center" vertical="center" wrapText="1"/>
      <protection/>
    </xf>
    <xf numFmtId="0" fontId="17" fillId="0" borderId="0" xfId="68" applyFont="1" applyFill="1" applyAlignment="1" applyProtection="1">
      <alignment horizontal="right" vertical="center" wrapText="1"/>
      <protection/>
    </xf>
    <xf numFmtId="0" fontId="22" fillId="40" borderId="0" xfId="68" applyFont="1" applyFill="1" applyAlignment="1" applyProtection="1">
      <alignment vertical="center" wrapText="1"/>
      <protection/>
    </xf>
    <xf numFmtId="0" fontId="14" fillId="0" borderId="0" xfId="68" applyFont="1" applyFill="1" applyAlignment="1" applyProtection="1">
      <alignment vertical="center"/>
      <protection/>
    </xf>
    <xf numFmtId="0" fontId="17" fillId="0" borderId="0" xfId="68" applyFont="1" applyFill="1" applyAlignment="1" applyProtection="1">
      <alignment horizontal="left" vertical="center" wrapText="1"/>
      <protection/>
    </xf>
    <xf numFmtId="0" fontId="20" fillId="0" borderId="11" xfId="68" applyFont="1" applyFill="1" applyBorder="1" applyAlignment="1" applyProtection="1">
      <alignment horizontal="center" vertical="center" wrapText="1"/>
      <protection/>
    </xf>
    <xf numFmtId="0" fontId="20" fillId="0" borderId="11" xfId="68" applyFont="1" applyFill="1" applyBorder="1" applyAlignment="1" applyProtection="1">
      <alignment vertical="center" wrapText="1"/>
      <protection/>
    </xf>
    <xf numFmtId="0" fontId="20" fillId="0" borderId="0" xfId="68" applyFont="1" applyFill="1" applyAlignment="1" applyProtection="1">
      <alignment vertical="center" wrapText="1"/>
      <protection/>
    </xf>
    <xf numFmtId="0" fontId="18" fillId="0" borderId="0" xfId="68" applyFont="1" applyFill="1" applyAlignment="1" applyProtection="1">
      <alignment vertical="center" wrapText="1"/>
      <protection/>
    </xf>
    <xf numFmtId="0" fontId="18" fillId="0" borderId="0" xfId="68" applyFont="1" applyFill="1" applyAlignment="1" applyProtection="1">
      <alignment horizontal="center" vertical="center" wrapText="1"/>
      <protection/>
    </xf>
    <xf numFmtId="0" fontId="18" fillId="0" borderId="0" xfId="68" applyFont="1" applyFill="1" applyAlignment="1" applyProtection="1">
      <alignment vertical="top" wrapText="1"/>
      <protection/>
    </xf>
    <xf numFmtId="0" fontId="18" fillId="40" borderId="0" xfId="68" applyFont="1" applyFill="1" applyAlignment="1" applyProtection="1">
      <alignment vertical="center" wrapText="1"/>
      <protection/>
    </xf>
    <xf numFmtId="0" fontId="24" fillId="40" borderId="0" xfId="68" applyFont="1" applyFill="1" applyAlignment="1" applyProtection="1">
      <alignment vertical="center" wrapText="1"/>
      <protection/>
    </xf>
    <xf numFmtId="0" fontId="14" fillId="0" borderId="0" xfId="68" applyFont="1" applyFill="1" applyAlignment="1" applyProtection="1">
      <alignment horizontal="left" vertical="center" wrapText="1"/>
      <protection/>
    </xf>
    <xf numFmtId="0" fontId="18" fillId="0" borderId="0" xfId="68" applyFont="1" applyFill="1" applyBorder="1" applyAlignment="1" applyProtection="1">
      <alignment horizontal="center" vertical="center" wrapText="1"/>
      <protection/>
    </xf>
    <xf numFmtId="0" fontId="25" fillId="0" borderId="0" xfId="68" applyFont="1" applyFill="1" applyAlignment="1" applyProtection="1">
      <alignment vertical="center" wrapText="1"/>
      <protection/>
    </xf>
    <xf numFmtId="0" fontId="25" fillId="0" borderId="11" xfId="68" applyFont="1" applyFill="1" applyBorder="1" applyAlignment="1" applyProtection="1">
      <alignment vertical="center" wrapText="1"/>
      <protection/>
    </xf>
    <xf numFmtId="0" fontId="25" fillId="40" borderId="0" xfId="68" applyFont="1" applyFill="1" applyAlignment="1" applyProtection="1">
      <alignment vertical="center" wrapText="1"/>
      <protection/>
    </xf>
    <xf numFmtId="0" fontId="26" fillId="40" borderId="0" xfId="68" applyFont="1" applyFill="1" applyAlignment="1" applyProtection="1">
      <alignment vertical="center" wrapText="1"/>
      <protection/>
    </xf>
    <xf numFmtId="0" fontId="25" fillId="40" borderId="11" xfId="68" applyFont="1" applyFill="1" applyBorder="1" applyAlignment="1" applyProtection="1">
      <alignment vertical="center" wrapText="1"/>
      <protection/>
    </xf>
    <xf numFmtId="0" fontId="23" fillId="40" borderId="11" xfId="68" applyFont="1" applyFill="1" applyBorder="1" applyAlignment="1" applyProtection="1">
      <alignment horizontal="center" vertical="center" wrapText="1"/>
      <protection/>
    </xf>
    <xf numFmtId="0" fontId="14" fillId="0" borderId="0" xfId="68" applyFont="1" applyFill="1" applyAlignment="1" applyProtection="1">
      <alignment vertical="center" wrapText="1"/>
      <protection hidden="1"/>
    </xf>
    <xf numFmtId="0" fontId="14" fillId="40" borderId="0" xfId="68" applyFont="1" applyFill="1" applyAlignment="1" applyProtection="1">
      <alignment vertical="center"/>
      <protection hidden="1"/>
    </xf>
    <xf numFmtId="0" fontId="14" fillId="40" borderId="0" xfId="68" applyFont="1" applyFill="1" applyAlignment="1" applyProtection="1">
      <alignment vertical="center" wrapText="1"/>
      <protection hidden="1"/>
    </xf>
    <xf numFmtId="0" fontId="14" fillId="40" borderId="0" xfId="68" applyFont="1" applyFill="1" applyBorder="1" applyAlignment="1" applyProtection="1">
      <alignment horizontal="center" vertical="center" wrapText="1"/>
      <protection hidden="1"/>
    </xf>
    <xf numFmtId="0" fontId="29" fillId="40" borderId="0" xfId="68" applyFont="1" applyFill="1" applyAlignment="1" applyProtection="1">
      <alignment horizontal="right" vertical="center" wrapText="1"/>
      <protection hidden="1"/>
    </xf>
    <xf numFmtId="0" fontId="23" fillId="40" borderId="0" xfId="68" applyFont="1" applyFill="1" applyAlignment="1" applyProtection="1">
      <alignment vertical="center" wrapText="1"/>
      <protection hidden="1"/>
    </xf>
    <xf numFmtId="0" fontId="23" fillId="40" borderId="39" xfId="68" applyFont="1" applyFill="1" applyBorder="1" applyAlignment="1" applyProtection="1">
      <alignment horizontal="center" vertical="top" wrapText="1"/>
      <protection hidden="1"/>
    </xf>
    <xf numFmtId="0" fontId="23" fillId="40" borderId="0" xfId="68" applyFont="1" applyFill="1" applyBorder="1" applyAlignment="1" applyProtection="1">
      <alignment horizontal="center" vertical="center" wrapText="1"/>
      <protection hidden="1"/>
    </xf>
    <xf numFmtId="0" fontId="23" fillId="40" borderId="11" xfId="68" applyFont="1" applyFill="1" applyBorder="1" applyAlignment="1" applyProtection="1">
      <alignment horizontal="center" vertical="center" wrapText="1"/>
      <protection hidden="1"/>
    </xf>
    <xf numFmtId="0" fontId="18" fillId="40" borderId="24" xfId="68" applyFont="1" applyFill="1" applyBorder="1" applyAlignment="1" applyProtection="1">
      <alignment horizontal="center" vertical="center" wrapText="1"/>
      <protection hidden="1"/>
    </xf>
    <xf numFmtId="0" fontId="18" fillId="40" borderId="12" xfId="68" applyFont="1" applyFill="1" applyBorder="1" applyAlignment="1" applyProtection="1">
      <alignment horizontal="center" vertical="center" wrapText="1"/>
      <protection hidden="1"/>
    </xf>
    <xf numFmtId="0" fontId="18" fillId="40" borderId="13" xfId="68" applyFont="1" applyFill="1" applyBorder="1" applyAlignment="1" applyProtection="1">
      <alignment horizontal="center" vertical="center" wrapText="1"/>
      <protection hidden="1"/>
    </xf>
    <xf numFmtId="0" fontId="29" fillId="40" borderId="24" xfId="68" applyFont="1" applyFill="1" applyBorder="1" applyAlignment="1" applyProtection="1">
      <alignment horizontal="left" vertical="center" wrapText="1"/>
      <protection hidden="1"/>
    </xf>
    <xf numFmtId="49" fontId="29" fillId="40" borderId="13" xfId="68" applyNumberFormat="1" applyFont="1" applyFill="1" applyBorder="1" applyAlignment="1" applyProtection="1">
      <alignment horizontal="center" vertical="center" wrapText="1"/>
      <protection hidden="1"/>
    </xf>
    <xf numFmtId="4" fontId="14" fillId="40" borderId="13" xfId="68" applyNumberFormat="1" applyFont="1" applyFill="1" applyBorder="1" applyAlignment="1" applyProtection="1">
      <alignment horizontal="right" vertical="center" wrapText="1"/>
      <protection/>
    </xf>
    <xf numFmtId="2" fontId="14" fillId="40" borderId="24" xfId="68" applyNumberFormat="1" applyFont="1" applyFill="1" applyBorder="1" applyAlignment="1" applyProtection="1">
      <alignment horizontal="center" vertical="center" wrapText="1"/>
      <protection/>
    </xf>
    <xf numFmtId="0" fontId="14" fillId="40" borderId="24" xfId="68" applyFont="1" applyFill="1" applyBorder="1" applyAlignment="1" applyProtection="1">
      <alignment horizontal="left" vertical="center" wrapText="1"/>
      <protection hidden="1"/>
    </xf>
    <xf numFmtId="2" fontId="14" fillId="40" borderId="13" xfId="68" applyNumberFormat="1" applyFont="1" applyFill="1" applyBorder="1" applyAlignment="1" applyProtection="1">
      <alignment horizontal="right" vertical="center" wrapText="1"/>
      <protection/>
    </xf>
    <xf numFmtId="4" fontId="14" fillId="40" borderId="13" xfId="68" applyNumberFormat="1" applyFont="1" applyFill="1" applyBorder="1" applyAlignment="1" applyProtection="1">
      <alignment horizontal="right" vertical="center" wrapText="1"/>
      <protection locked="0"/>
    </xf>
    <xf numFmtId="49" fontId="29" fillId="40" borderId="24" xfId="68" applyNumberFormat="1" applyFont="1" applyFill="1" applyBorder="1" applyAlignment="1" applyProtection="1">
      <alignment horizontal="center" vertical="center" wrapText="1"/>
      <protection hidden="1"/>
    </xf>
    <xf numFmtId="0" fontId="14" fillId="40" borderId="0" xfId="68" applyFont="1" applyFill="1" applyBorder="1" applyAlignment="1" applyProtection="1">
      <alignment vertical="center"/>
      <protection hidden="1"/>
    </xf>
    <xf numFmtId="0" fontId="14" fillId="40" borderId="11" xfId="68" applyFont="1" applyFill="1" applyBorder="1" applyAlignment="1" applyProtection="1">
      <alignment horizontal="center" vertical="center"/>
      <protection hidden="1"/>
    </xf>
    <xf numFmtId="0" fontId="14" fillId="40" borderId="0" xfId="68" applyFont="1" applyFill="1" applyBorder="1" applyAlignment="1" applyProtection="1">
      <alignment horizontal="center" vertical="center"/>
      <protection hidden="1"/>
    </xf>
    <xf numFmtId="0" fontId="14" fillId="40" borderId="0" xfId="68" applyFont="1" applyFill="1" applyBorder="1" applyAlignment="1" applyProtection="1">
      <alignment vertical="center" wrapText="1"/>
      <protection hidden="1"/>
    </xf>
    <xf numFmtId="0" fontId="18" fillId="0" borderId="0" xfId="68" applyFont="1" applyFill="1" applyAlignment="1" applyProtection="1">
      <alignment horizontal="center" vertical="center" wrapText="1"/>
      <protection hidden="1"/>
    </xf>
    <xf numFmtId="0" fontId="23" fillId="40" borderId="0" xfId="68" applyFont="1" applyFill="1" applyAlignment="1" applyProtection="1">
      <alignment vertical="center"/>
      <protection hidden="1"/>
    </xf>
    <xf numFmtId="0" fontId="29" fillId="40" borderId="0" xfId="68" applyFont="1" applyFill="1" applyAlignment="1" applyProtection="1">
      <alignment horizontal="right" vertical="center"/>
      <protection hidden="1"/>
    </xf>
    <xf numFmtId="0" fontId="29" fillId="40" borderId="0" xfId="68" applyFont="1" applyFill="1" applyBorder="1" applyAlignment="1" applyProtection="1">
      <alignment horizontal="right" vertical="center"/>
      <protection hidden="1"/>
    </xf>
    <xf numFmtId="4" fontId="23" fillId="40" borderId="0" xfId="68" applyNumberFormat="1" applyFont="1" applyFill="1" applyAlignment="1" applyProtection="1">
      <alignment horizontal="left" vertical="center"/>
      <protection hidden="1"/>
    </xf>
    <xf numFmtId="0" fontId="20" fillId="0" borderId="0" xfId="68" applyFont="1" applyFill="1" applyAlignment="1" applyProtection="1">
      <alignment vertical="center" wrapText="1"/>
      <protection hidden="1"/>
    </xf>
    <xf numFmtId="3" fontId="31" fillId="0" borderId="0" xfId="0" applyNumberFormat="1" applyFont="1" applyAlignment="1">
      <alignment horizontal="center" vertical="center"/>
    </xf>
    <xf numFmtId="0" fontId="32" fillId="0" borderId="0" xfId="0" applyNumberFormat="1" applyFont="1" applyAlignment="1">
      <alignment horizontal="left" vertical="center" wrapText="1"/>
    </xf>
    <xf numFmtId="0" fontId="33" fillId="0" borderId="24" xfId="0" applyNumberFormat="1" applyFont="1" applyBorder="1" applyAlignment="1">
      <alignment horizontal="center" vertical="center"/>
    </xf>
    <xf numFmtId="0" fontId="33" fillId="0" borderId="24" xfId="0" applyNumberFormat="1" applyFont="1" applyBorder="1" applyAlignment="1">
      <alignment horizontal="center" vertical="center" wrapText="1"/>
    </xf>
    <xf numFmtId="49" fontId="31" fillId="0" borderId="24" xfId="0" applyNumberFormat="1" applyFont="1" applyBorder="1" applyAlignment="1">
      <alignment horizontal="center" vertical="center"/>
    </xf>
    <xf numFmtId="0" fontId="32" fillId="0" borderId="24" xfId="0" applyNumberFormat="1" applyFont="1" applyBorder="1" applyAlignment="1" applyProtection="1">
      <alignment horizontal="left" vertical="center" wrapText="1"/>
      <protection locked="0"/>
    </xf>
    <xf numFmtId="0" fontId="16" fillId="40" borderId="0" xfId="68" applyFont="1" applyFill="1" applyBorder="1" applyAlignment="1" applyProtection="1">
      <alignment horizontal="center" vertical="center" wrapText="1"/>
      <protection/>
    </xf>
    <xf numFmtId="0" fontId="14" fillId="40" borderId="0" xfId="68" applyFont="1" applyFill="1" applyBorder="1" applyAlignment="1" applyProtection="1">
      <alignment horizontal="right" vertical="center" wrapText="1"/>
      <protection/>
    </xf>
    <xf numFmtId="0" fontId="17" fillId="40" borderId="0" xfId="68" applyFont="1" applyFill="1" applyBorder="1" applyAlignment="1" applyProtection="1">
      <alignment horizontal="right" vertical="center" wrapText="1"/>
      <protection/>
    </xf>
    <xf numFmtId="164" fontId="17" fillId="40" borderId="11" xfId="68" applyNumberFormat="1" applyFont="1" applyFill="1" applyBorder="1" applyAlignment="1" applyProtection="1">
      <alignment horizontal="center" vertical="center" wrapText="1"/>
      <protection locked="0"/>
    </xf>
    <xf numFmtId="0" fontId="17" fillId="40" borderId="11" xfId="68" applyFont="1" applyFill="1" applyBorder="1" applyAlignment="1" applyProtection="1">
      <alignment horizontal="center" vertical="center" wrapText="1"/>
      <protection locked="0"/>
    </xf>
    <xf numFmtId="0" fontId="14" fillId="40" borderId="39" xfId="68" applyFont="1" applyFill="1" applyBorder="1" applyAlignment="1" applyProtection="1">
      <alignment horizontal="center" vertical="center" wrapText="1"/>
      <protection/>
    </xf>
    <xf numFmtId="0" fontId="17" fillId="40" borderId="11" xfId="68" applyFont="1" applyFill="1" applyBorder="1" applyAlignment="1" applyProtection="1">
      <alignment horizontal="center" vertical="center" wrapText="1"/>
      <protection/>
    </xf>
    <xf numFmtId="0" fontId="19" fillId="0" borderId="11" xfId="68" applyFont="1" applyFill="1" applyBorder="1" applyAlignment="1" applyProtection="1">
      <alignment horizontal="center" vertical="center" wrapText="1"/>
      <protection/>
    </xf>
    <xf numFmtId="0" fontId="14" fillId="0" borderId="24" xfId="68" applyFont="1" applyFill="1" applyBorder="1" applyAlignment="1" applyProtection="1">
      <alignment horizontal="center" vertical="center" wrapText="1"/>
      <protection/>
    </xf>
    <xf numFmtId="0" fontId="14" fillId="0" borderId="24" xfId="68" applyFont="1" applyFill="1" applyBorder="1" applyAlignment="1" applyProtection="1">
      <alignment horizontal="center" vertical="center"/>
      <protection/>
    </xf>
    <xf numFmtId="0" fontId="14" fillId="0" borderId="24" xfId="68" applyNumberFormat="1" applyFont="1" applyFill="1" applyBorder="1" applyAlignment="1" applyProtection="1">
      <alignment horizontal="center" vertical="center" wrapText="1"/>
      <protection/>
    </xf>
    <xf numFmtId="0" fontId="14" fillId="0" borderId="13" xfId="68" applyFont="1" applyFill="1" applyBorder="1" applyAlignment="1" applyProtection="1">
      <alignment horizontal="center" vertical="center" wrapText="1"/>
      <protection/>
    </xf>
    <xf numFmtId="0" fontId="17" fillId="0" borderId="15" xfId="68" applyNumberFormat="1" applyFont="1" applyFill="1" applyBorder="1" applyAlignment="1" applyProtection="1">
      <alignment horizontal="left" vertical="center" wrapText="1"/>
      <protection/>
    </xf>
    <xf numFmtId="3" fontId="14" fillId="0" borderId="28" xfId="68" applyNumberFormat="1" applyFont="1" applyFill="1" applyBorder="1" applyAlignment="1" applyProtection="1">
      <alignment horizontal="right" vertical="center" wrapText="1"/>
      <protection/>
    </xf>
    <xf numFmtId="3" fontId="14" fillId="0" borderId="28" xfId="68" applyNumberFormat="1" applyFont="1" applyFill="1" applyBorder="1" applyAlignment="1" applyProtection="1">
      <alignment horizontal="center" vertical="center" wrapText="1"/>
      <protection/>
    </xf>
    <xf numFmtId="3" fontId="14" fillId="0" borderId="30" xfId="68" applyNumberFormat="1" applyFont="1" applyFill="1" applyBorder="1" applyAlignment="1" applyProtection="1">
      <alignment horizontal="right" vertical="center" wrapText="1"/>
      <protection locked="0"/>
    </xf>
    <xf numFmtId="3" fontId="14" fillId="0" borderId="24" xfId="68" applyNumberFormat="1" applyFont="1" applyFill="1" applyBorder="1" applyAlignment="1" applyProtection="1">
      <alignment horizontal="center" vertical="center" wrapText="1"/>
      <protection/>
    </xf>
    <xf numFmtId="3" fontId="14" fillId="0" borderId="24" xfId="68" applyNumberFormat="1" applyFont="1" applyFill="1" applyBorder="1" applyAlignment="1" applyProtection="1">
      <alignment horizontal="right" vertical="center" wrapText="1"/>
      <protection locked="0"/>
    </xf>
    <xf numFmtId="3" fontId="14" fillId="0" borderId="15" xfId="68" applyNumberFormat="1" applyFont="1" applyFill="1" applyBorder="1" applyAlignment="1" applyProtection="1">
      <alignment horizontal="right" vertical="center" wrapText="1"/>
      <protection locked="0"/>
    </xf>
    <xf numFmtId="3" fontId="14" fillId="0" borderId="24" xfId="68" applyNumberFormat="1" applyFont="1" applyFill="1" applyBorder="1" applyAlignment="1" applyProtection="1">
      <alignment horizontal="right" vertical="center" wrapText="1"/>
      <protection/>
    </xf>
    <xf numFmtId="3" fontId="14" fillId="0" borderId="15" xfId="68" applyNumberFormat="1" applyFont="1" applyFill="1" applyBorder="1" applyAlignment="1" applyProtection="1">
      <alignment horizontal="right" vertical="center" wrapText="1"/>
      <protection/>
    </xf>
    <xf numFmtId="0" fontId="17" fillId="0" borderId="31" xfId="68" applyNumberFormat="1" applyFont="1" applyFill="1" applyBorder="1" applyAlignment="1" applyProtection="1">
      <alignment horizontal="center" vertical="center" wrapText="1"/>
      <protection/>
    </xf>
    <xf numFmtId="3" fontId="14" fillId="0" borderId="13" xfId="68" applyNumberFormat="1" applyFont="1" applyFill="1" applyBorder="1" applyAlignment="1" applyProtection="1">
      <alignment horizontal="right" vertical="center" wrapText="1"/>
      <protection/>
    </xf>
    <xf numFmtId="3" fontId="14" fillId="0" borderId="13" xfId="68" applyNumberFormat="1" applyFont="1" applyFill="1" applyBorder="1" applyAlignment="1" applyProtection="1">
      <alignment horizontal="right" vertical="center" wrapText="1"/>
      <protection locked="0"/>
    </xf>
    <xf numFmtId="3" fontId="14" fillId="0" borderId="31" xfId="68" applyNumberFormat="1" applyFont="1" applyFill="1" applyBorder="1" applyAlignment="1" applyProtection="1">
      <alignment horizontal="right" vertical="center" wrapText="1"/>
      <protection/>
    </xf>
    <xf numFmtId="0" fontId="17" fillId="0" borderId="34" xfId="68" applyNumberFormat="1" applyFont="1" applyFill="1" applyBorder="1" applyAlignment="1" applyProtection="1">
      <alignment horizontal="left" vertical="center" wrapText="1"/>
      <protection/>
    </xf>
    <xf numFmtId="3" fontId="14" fillId="0" borderId="32" xfId="68" applyNumberFormat="1" applyFont="1" applyFill="1" applyBorder="1" applyAlignment="1" applyProtection="1">
      <alignment horizontal="right" vertical="center" wrapText="1"/>
      <protection/>
    </xf>
    <xf numFmtId="3" fontId="14" fillId="0" borderId="32" xfId="68" applyNumberFormat="1" applyFont="1" applyFill="1" applyBorder="1" applyAlignment="1" applyProtection="1">
      <alignment horizontal="right" vertical="center" wrapText="1"/>
      <protection locked="0"/>
    </xf>
    <xf numFmtId="3" fontId="14" fillId="0" borderId="34" xfId="68" applyNumberFormat="1" applyFont="1" applyFill="1" applyBorder="1" applyAlignment="1" applyProtection="1">
      <alignment horizontal="center" vertical="center" wrapText="1"/>
      <protection/>
    </xf>
    <xf numFmtId="3" fontId="14" fillId="0" borderId="15" xfId="68" applyNumberFormat="1" applyFont="1" applyFill="1" applyBorder="1" applyAlignment="1" applyProtection="1">
      <alignment horizontal="center" vertical="center" wrapText="1"/>
      <protection/>
    </xf>
    <xf numFmtId="3" fontId="14" fillId="0" borderId="36" xfId="68" applyNumberFormat="1" applyFont="1" applyFill="1" applyBorder="1" applyAlignment="1" applyProtection="1">
      <alignment horizontal="right" vertical="center" wrapText="1"/>
      <protection/>
    </xf>
    <xf numFmtId="3" fontId="14" fillId="0" borderId="36" xfId="68" applyNumberFormat="1" applyFont="1" applyFill="1" applyBorder="1" applyAlignment="1" applyProtection="1">
      <alignment horizontal="right" vertical="center" wrapText="1"/>
      <protection locked="0"/>
    </xf>
    <xf numFmtId="3" fontId="14" fillId="0" borderId="38" xfId="68" applyNumberFormat="1" applyFont="1" applyFill="1" applyBorder="1" applyAlignment="1" applyProtection="1">
      <alignment horizontal="right" vertical="center" wrapText="1"/>
      <protection locked="0"/>
    </xf>
    <xf numFmtId="0" fontId="18" fillId="0" borderId="24" xfId="68" applyFont="1" applyFill="1" applyBorder="1" applyAlignment="1" applyProtection="1">
      <alignment horizontal="center" vertical="center" wrapText="1"/>
      <protection/>
    </xf>
    <xf numFmtId="0" fontId="18" fillId="0" borderId="24" xfId="68" applyNumberFormat="1" applyFont="1" applyFill="1" applyBorder="1" applyAlignment="1" applyProtection="1">
      <alignment horizontal="center" vertical="center" wrapText="1"/>
      <protection/>
    </xf>
    <xf numFmtId="0" fontId="18" fillId="0" borderId="12" xfId="68" applyFont="1" applyFill="1" applyBorder="1" applyAlignment="1" applyProtection="1">
      <alignment horizontal="center" vertical="center" wrapText="1"/>
      <protection/>
    </xf>
    <xf numFmtId="0" fontId="18" fillId="0" borderId="25" xfId="68" applyFont="1" applyFill="1" applyBorder="1" applyAlignment="1" applyProtection="1">
      <alignment horizontal="center" vertical="center" wrapText="1"/>
      <protection/>
    </xf>
    <xf numFmtId="0" fontId="18" fillId="0" borderId="26" xfId="68" applyFont="1" applyFill="1" applyBorder="1" applyAlignment="1" applyProtection="1">
      <alignment horizontal="center" vertical="center" wrapText="1"/>
      <protection/>
    </xf>
    <xf numFmtId="0" fontId="14" fillId="0" borderId="40" xfId="68" applyFont="1" applyFill="1" applyBorder="1" applyAlignment="1" applyProtection="1">
      <alignment vertical="center" wrapText="1"/>
      <protection/>
    </xf>
    <xf numFmtId="0" fontId="14" fillId="0" borderId="0" xfId="68" applyFont="1" applyFill="1" applyBorder="1" applyAlignment="1" applyProtection="1">
      <alignment vertical="center" wrapText="1"/>
      <protection/>
    </xf>
    <xf numFmtId="0" fontId="17" fillId="0" borderId="11" xfId="68" applyFont="1" applyFill="1" applyBorder="1" applyAlignment="1" applyProtection="1">
      <alignment horizontal="center" vertical="center" wrapText="1"/>
      <protection/>
    </xf>
    <xf numFmtId="0" fontId="20" fillId="0" borderId="11" xfId="68" applyNumberFormat="1" applyFont="1" applyFill="1" applyBorder="1" applyAlignment="1" applyProtection="1">
      <alignment horizontal="center" vertical="center" wrapText="1"/>
      <protection locked="0"/>
    </xf>
    <xf numFmtId="0" fontId="23" fillId="0" borderId="39" xfId="68" applyFont="1" applyFill="1" applyBorder="1" applyAlignment="1" applyProtection="1">
      <alignment horizontal="center" vertical="center" wrapText="1"/>
      <protection/>
    </xf>
    <xf numFmtId="0" fontId="18" fillId="0" borderId="39" xfId="68" applyFont="1" applyFill="1" applyBorder="1" applyAlignment="1" applyProtection="1">
      <alignment horizontal="center" vertical="top" wrapText="1"/>
      <protection/>
    </xf>
    <xf numFmtId="0" fontId="23" fillId="0" borderId="0" xfId="68" applyFont="1" applyFill="1" applyBorder="1" applyAlignment="1" applyProtection="1">
      <alignment horizontal="center" vertical="center" wrapText="1"/>
      <protection/>
    </xf>
    <xf numFmtId="0" fontId="17" fillId="0" borderId="11" xfId="68" applyNumberFormat="1" applyFont="1" applyFill="1" applyBorder="1" applyAlignment="1" applyProtection="1">
      <alignment horizontal="center" vertical="center" wrapText="1"/>
      <protection/>
    </xf>
    <xf numFmtId="14" fontId="14" fillId="0" borderId="41" xfId="68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68" applyNumberFormat="1" applyFont="1" applyFill="1" applyBorder="1" applyAlignment="1" applyProtection="1">
      <alignment horizontal="center" vertical="center" wrapText="1"/>
      <protection/>
    </xf>
    <xf numFmtId="0" fontId="27" fillId="40" borderId="11" xfId="68" applyNumberFormat="1" applyFont="1" applyFill="1" applyBorder="1" applyAlignment="1" applyProtection="1">
      <alignment horizontal="center" vertical="center" wrapText="1"/>
      <protection locked="0"/>
    </xf>
    <xf numFmtId="0" fontId="14" fillId="40" borderId="0" xfId="68" applyFont="1" applyFill="1" applyBorder="1" applyAlignment="1" applyProtection="1">
      <alignment horizontal="right" vertical="center"/>
      <protection hidden="1"/>
    </xf>
    <xf numFmtId="0" fontId="14" fillId="40" borderId="0" xfId="68" applyFont="1" applyFill="1" applyBorder="1" applyAlignment="1" applyProtection="1">
      <alignment horizontal="center" vertical="center" wrapText="1"/>
      <protection hidden="1"/>
    </xf>
    <xf numFmtId="0" fontId="14" fillId="40" borderId="0" xfId="68" applyFont="1" applyFill="1" applyBorder="1" applyAlignment="1" applyProtection="1">
      <alignment horizontal="center" vertical="center" wrapText="1"/>
      <protection/>
    </xf>
    <xf numFmtId="0" fontId="16" fillId="40" borderId="0" xfId="68" applyFont="1" applyFill="1" applyBorder="1" applyAlignment="1" applyProtection="1">
      <alignment horizontal="center" vertical="center" wrapText="1"/>
      <protection hidden="1"/>
    </xf>
    <xf numFmtId="0" fontId="29" fillId="40" borderId="11" xfId="68" applyNumberFormat="1" applyFont="1" applyFill="1" applyBorder="1" applyAlignment="1" applyProtection="1">
      <alignment horizontal="center" vertical="center" wrapText="1"/>
      <protection/>
    </xf>
    <xf numFmtId="0" fontId="23" fillId="40" borderId="39" xfId="68" applyFont="1" applyFill="1" applyBorder="1" applyAlignment="1" applyProtection="1">
      <alignment horizontal="center" vertical="top" wrapText="1"/>
      <protection hidden="1"/>
    </xf>
    <xf numFmtId="0" fontId="18" fillId="40" borderId="24" xfId="68" applyFont="1" applyFill="1" applyBorder="1" applyAlignment="1" applyProtection="1">
      <alignment horizontal="center" vertical="center" wrapText="1"/>
      <protection hidden="1"/>
    </xf>
    <xf numFmtId="0" fontId="18" fillId="40" borderId="24" xfId="68" applyFont="1" applyFill="1" applyBorder="1" applyAlignment="1" applyProtection="1">
      <alignment horizontal="center" vertical="center" textRotation="90" wrapText="1"/>
      <protection hidden="1"/>
    </xf>
    <xf numFmtId="0" fontId="30" fillId="40" borderId="39" xfId="68" applyFont="1" applyFill="1" applyBorder="1" applyAlignment="1" applyProtection="1">
      <alignment vertical="center"/>
      <protection hidden="1"/>
    </xf>
    <xf numFmtId="0" fontId="17" fillId="40" borderId="0" xfId="68" applyFont="1" applyFill="1" applyBorder="1" applyAlignment="1" applyProtection="1">
      <alignment horizontal="right" vertical="center"/>
      <protection hidden="1"/>
    </xf>
    <xf numFmtId="0" fontId="25" fillId="40" borderId="11" xfId="6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9"/>
  <sheetViews>
    <sheetView tabSelected="1" view="pageBreakPreview" zoomScale="80" zoomScaleSheetLayoutView="80" zoomScalePageLayoutView="0" workbookViewId="0" topLeftCell="A1">
      <selection activeCell="A79" sqref="A79"/>
    </sheetView>
  </sheetViews>
  <sheetFormatPr defaultColWidth="9.00390625" defaultRowHeight="15"/>
  <cols>
    <col min="1" max="1" width="30.140625" style="1" customWidth="1"/>
    <col min="2" max="2" width="5.7109375" style="1" customWidth="1"/>
    <col min="3" max="3" width="14.421875" style="1" customWidth="1"/>
    <col min="4" max="5" width="12.7109375" style="1" customWidth="1"/>
    <col min="6" max="6" width="0.71875" style="1" customWidth="1"/>
    <col min="7" max="8" width="12.7109375" style="1" customWidth="1"/>
    <col min="9" max="9" width="0.5625" style="1" customWidth="1"/>
    <col min="10" max="13" width="12.7109375" style="1" customWidth="1"/>
    <col min="14" max="14" width="12.140625" style="1" customWidth="1"/>
    <col min="15" max="16" width="9.00390625" style="1" customWidth="1"/>
    <col min="17" max="17" width="9.00390625" style="2" customWidth="1"/>
    <col min="18" max="16384" width="9.00390625" style="1" customWidth="1"/>
  </cols>
  <sheetData>
    <row r="2" spans="10:17" ht="15" customHeight="1">
      <c r="J2"/>
      <c r="K2"/>
      <c r="L2"/>
      <c r="M2"/>
      <c r="Q2" s="3" t="str">
        <f>Наименования_ТИК!C2</f>
        <v>Территориальная избирательная комиссия Абинская</v>
      </c>
    </row>
    <row r="3" spans="10:17" ht="31.5" customHeight="1">
      <c r="J3" s="4"/>
      <c r="K3" s="4"/>
      <c r="L3" s="4"/>
      <c r="M3"/>
      <c r="Q3" s="3" t="str">
        <f>Наименования_ТИК!C3</f>
        <v>Территориальная избирательная комиссия Анапская</v>
      </c>
    </row>
    <row r="4" spans="11:17" ht="16.5" customHeight="1" hidden="1">
      <c r="K4" s="5"/>
      <c r="L4" s="5"/>
      <c r="M4" s="5"/>
      <c r="Q4" s="3" t="str">
        <f>Наименования_ТИК!C4</f>
        <v>Территориальная избирательная комиссия Апшеронская</v>
      </c>
    </row>
    <row r="5" spans="1:17" ht="16.5" customHeight="1">
      <c r="A5" s="169" t="s">
        <v>0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Q5" s="3" t="str">
        <f>Наименования_ТИК!C5</f>
        <v>Территориальная избирательная комиссия Армавирская</v>
      </c>
    </row>
    <row r="6" spans="1:17" ht="33.75" customHeight="1">
      <c r="A6" s="169" t="s">
        <v>1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Q6" s="3" t="str">
        <f>Наименования_ТИК!C6</f>
        <v>Территориальная избирательная комиссия Белоглинская</v>
      </c>
    </row>
    <row r="7" ht="12.75">
      <c r="Q7" s="3" t="str">
        <f>Наименования_ТИК!C7</f>
        <v>Территориальная избирательная комиссия Белореченская</v>
      </c>
    </row>
    <row r="8" spans="13:17" ht="12.75">
      <c r="M8" s="6"/>
      <c r="Q8" s="3" t="str">
        <f>Наименования_ТИК!C8</f>
        <v>Территориальная избирательная комиссия Брюховецкая</v>
      </c>
    </row>
    <row r="9" spans="11:17" ht="15.75" customHeight="1">
      <c r="K9" s="170"/>
      <c r="L9" s="170"/>
      <c r="M9" s="6"/>
      <c r="Q9" s="3" t="str">
        <f>Наименования_ТИК!C9</f>
        <v>Территориальная избирательная комиссия Выселковская</v>
      </c>
    </row>
    <row r="10" spans="1:17" ht="21.75" customHeight="1">
      <c r="A10" s="171" t="s">
        <v>2</v>
      </c>
      <c r="B10" s="171"/>
      <c r="C10" s="171"/>
      <c r="D10" s="172" t="s">
        <v>3</v>
      </c>
      <c r="E10" s="172"/>
      <c r="F10" s="172"/>
      <c r="G10" s="7">
        <v>20</v>
      </c>
      <c r="H10" s="8">
        <v>19</v>
      </c>
      <c r="I10" s="9"/>
      <c r="J10" s="10" t="s">
        <v>4</v>
      </c>
      <c r="M10" s="6"/>
      <c r="Q10" s="3" t="str">
        <f>Наименования_ТИК!C10</f>
        <v>Территориальная избирательная комиссия Геленджикская</v>
      </c>
    </row>
    <row r="11" spans="13:17" ht="18.75" customHeight="1">
      <c r="M11" s="6"/>
      <c r="Q11" s="3" t="str">
        <f>Наименования_ТИК!C11</f>
        <v>Территориальная избирательная комиссия Горячеключевская</v>
      </c>
    </row>
    <row r="12" spans="1:17" ht="30.75" customHeight="1">
      <c r="A12" s="171" t="s">
        <v>5</v>
      </c>
      <c r="B12" s="171"/>
      <c r="C12" s="171"/>
      <c r="D12" s="173" t="s">
        <v>6</v>
      </c>
      <c r="E12" s="173"/>
      <c r="F12" s="173"/>
      <c r="G12" s="173"/>
      <c r="H12" s="173"/>
      <c r="I12" s="173"/>
      <c r="J12" s="173"/>
      <c r="K12" s="173"/>
      <c r="M12" s="6"/>
      <c r="Q12" s="3" t="str">
        <f>Наименования_ТИК!C12</f>
        <v>Территориальная избирательная комиссия Гулькевичская</v>
      </c>
    </row>
    <row r="13" spans="4:17" ht="39.75" customHeight="1">
      <c r="D13" s="174" t="s">
        <v>7</v>
      </c>
      <c r="E13" s="174"/>
      <c r="F13" s="174"/>
      <c r="G13" s="174"/>
      <c r="H13" s="174"/>
      <c r="I13" s="174"/>
      <c r="J13" s="174"/>
      <c r="K13" s="174"/>
      <c r="M13" s="6"/>
      <c r="Q13" s="3" t="str">
        <f>Наименования_ТИК!C13</f>
        <v>Территориальная избирательная комиссия Динская</v>
      </c>
    </row>
    <row r="14" spans="13:17" ht="24.75" customHeight="1">
      <c r="M14" s="6"/>
      <c r="Q14" s="3" t="str">
        <f>Наименования_ТИК!C14</f>
        <v>Территориальная избирательная комиссия Ейская районная</v>
      </c>
    </row>
    <row r="15" spans="1:17" ht="53.25" customHeight="1">
      <c r="A15" s="11" t="s">
        <v>8</v>
      </c>
      <c r="B15" s="175" t="s">
        <v>9</v>
      </c>
      <c r="C15" s="175"/>
      <c r="D15" s="175"/>
      <c r="E15" s="175"/>
      <c r="F15" s="175"/>
      <c r="G15" s="175"/>
      <c r="H15" s="175"/>
      <c r="I15" s="175"/>
      <c r="J15" s="175"/>
      <c r="K15" s="175"/>
      <c r="M15" s="6"/>
      <c r="Q15" s="3" t="str">
        <f>Наименования_ТИК!C15</f>
        <v>Территориальная избирательная комиссия Ейская городская</v>
      </c>
    </row>
    <row r="16" spans="13:17" ht="12.75">
      <c r="M16" s="6"/>
      <c r="Q16" s="3" t="str">
        <f>Наименования_ТИК!C16</f>
        <v>Территориальная избирательная комиссия Кавказская</v>
      </c>
    </row>
    <row r="17" spans="1:17" ht="18" customHeight="1">
      <c r="A17" s="171" t="s">
        <v>10</v>
      </c>
      <c r="B17" s="171"/>
      <c r="C17" s="171"/>
      <c r="D17" s="171"/>
      <c r="E17" s="171"/>
      <c r="F17" s="171"/>
      <c r="G17" s="171"/>
      <c r="L17" s="12"/>
      <c r="M17" s="6"/>
      <c r="Q17" s="3" t="str">
        <f>Наименования_ТИК!C17</f>
        <v>Территориальная избирательная комиссия Калининская</v>
      </c>
    </row>
    <row r="18" ht="19.5" customHeight="1">
      <c r="Q18" s="3" t="str">
        <f>Наименования_ТИК!C18</f>
        <v>Территориальная избирательная комиссия Каневская</v>
      </c>
    </row>
    <row r="19" ht="59.25" customHeight="1">
      <c r="Q19" s="3" t="str">
        <f>Наименования_ТИК!C19</f>
        <v>Территориальная избирательная комиссия Кореновская</v>
      </c>
    </row>
    <row r="20" spans="1:17" ht="60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4"/>
      <c r="L20" s="14"/>
      <c r="M20" s="14"/>
      <c r="N20" s="15"/>
      <c r="Q20" s="3" t="str">
        <f>Наименования_ТИК!C20</f>
        <v>Территориальная избирательная комиссия Красноармейская</v>
      </c>
    </row>
    <row r="21" spans="1:17" ht="29.25" customHeight="1">
      <c r="A21" s="176" t="s">
        <v>11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6"/>
      <c r="Q21" s="3" t="str">
        <f>Наименования_ТИК!C21</f>
        <v>Территориальная избирательная комиссия Западная г.Краснодара</v>
      </c>
    </row>
    <row r="22" spans="1:17" ht="12.75" customHeight="1">
      <c r="A22" s="177" t="s">
        <v>12</v>
      </c>
      <c r="B22" s="177"/>
      <c r="C22" s="177"/>
      <c r="D22" s="177"/>
      <c r="E22" s="177" t="s">
        <v>13</v>
      </c>
      <c r="F22" s="178" t="s">
        <v>14</v>
      </c>
      <c r="G22" s="178"/>
      <c r="H22" s="179" t="s">
        <v>15</v>
      </c>
      <c r="I22" s="179"/>
      <c r="J22" s="179"/>
      <c r="K22" s="179"/>
      <c r="L22" s="179"/>
      <c r="M22" s="179"/>
      <c r="Q22" s="3" t="str">
        <f>Наименования_ТИК!C22</f>
        <v>Территориальная избирательная комиссия Карасунская г.Краснодара</v>
      </c>
    </row>
    <row r="23" spans="1:17" ht="66.75" customHeight="1">
      <c r="A23" s="177"/>
      <c r="B23" s="177"/>
      <c r="C23" s="177"/>
      <c r="D23" s="177"/>
      <c r="E23" s="177"/>
      <c r="F23" s="178"/>
      <c r="G23" s="178"/>
      <c r="H23" s="17" t="s">
        <v>16</v>
      </c>
      <c r="I23" s="18"/>
      <c r="J23" s="177" t="s">
        <v>17</v>
      </c>
      <c r="K23" s="177"/>
      <c r="L23" s="179" t="s">
        <v>18</v>
      </c>
      <c r="M23" s="179"/>
      <c r="Q23" s="3" t="str">
        <f>Наименования_ТИК!C23</f>
        <v>Территориальная избирательная комиссия Прикубанская г.Краснодара</v>
      </c>
    </row>
    <row r="24" spans="1:17" ht="15" customHeight="1">
      <c r="A24" s="177">
        <v>1</v>
      </c>
      <c r="B24" s="177"/>
      <c r="C24" s="177"/>
      <c r="D24" s="177"/>
      <c r="E24" s="19">
        <v>2</v>
      </c>
      <c r="F24" s="180">
        <v>3</v>
      </c>
      <c r="G24" s="180"/>
      <c r="H24" s="20">
        <v>4</v>
      </c>
      <c r="I24" s="18"/>
      <c r="J24" s="180">
        <v>5</v>
      </c>
      <c r="K24" s="180"/>
      <c r="L24" s="180">
        <v>6</v>
      </c>
      <c r="M24" s="180"/>
      <c r="Q24" s="3" t="str">
        <f>Наименования_ТИК!C24</f>
        <v>Территориальная избирательная комиссия Центральная г.Краснодара</v>
      </c>
    </row>
    <row r="25" spans="1:17" ht="44.25" customHeight="1">
      <c r="A25" s="181" t="s">
        <v>19</v>
      </c>
      <c r="B25" s="181"/>
      <c r="C25" s="181"/>
      <c r="D25" s="181"/>
      <c r="E25" s="22" t="s">
        <v>20</v>
      </c>
      <c r="F25" s="182">
        <f>L25</f>
        <v>2467</v>
      </c>
      <c r="G25" s="182"/>
      <c r="H25" s="23" t="s">
        <v>21</v>
      </c>
      <c r="I25" s="24"/>
      <c r="J25" s="183" t="s">
        <v>21</v>
      </c>
      <c r="K25" s="183"/>
      <c r="L25" s="184">
        <v>2467</v>
      </c>
      <c r="M25" s="184"/>
      <c r="Q25" s="3" t="str">
        <f>Наименования_ТИК!C25</f>
        <v>Территориальная избирательная комиссия Кропоткинская</v>
      </c>
    </row>
    <row r="26" spans="1:17" ht="36.75" customHeight="1">
      <c r="A26" s="181" t="s">
        <v>22</v>
      </c>
      <c r="B26" s="181"/>
      <c r="C26" s="181"/>
      <c r="D26" s="181"/>
      <c r="E26" s="25" t="s">
        <v>23</v>
      </c>
      <c r="F26" s="185" t="s">
        <v>21</v>
      </c>
      <c r="G26" s="185"/>
      <c r="H26" s="26"/>
      <c r="I26" s="24"/>
      <c r="J26" s="186">
        <v>1</v>
      </c>
      <c r="K26" s="186"/>
      <c r="L26" s="187">
        <v>2</v>
      </c>
      <c r="M26" s="187"/>
      <c r="Q26" s="3" t="str">
        <f>Наименования_ТИК!C26</f>
        <v>Территориальная избирательная комиссия Крыловская</v>
      </c>
    </row>
    <row r="27" spans="1:17" ht="36.75" customHeight="1">
      <c r="A27" s="181" t="s">
        <v>24</v>
      </c>
      <c r="B27" s="181"/>
      <c r="C27" s="181"/>
      <c r="D27" s="181"/>
      <c r="E27" s="25" t="s">
        <v>25</v>
      </c>
      <c r="F27" s="188">
        <f>SUM(H27,J27,L27)</f>
        <v>29</v>
      </c>
      <c r="G27" s="188"/>
      <c r="H27" s="26">
        <f>SUM(H29:H31)</f>
        <v>0</v>
      </c>
      <c r="I27" s="24"/>
      <c r="J27" s="188">
        <f>SUM(J29:J31)</f>
        <v>9</v>
      </c>
      <c r="K27" s="188"/>
      <c r="L27" s="189">
        <f>SUM(L30,L31)</f>
        <v>20</v>
      </c>
      <c r="M27" s="189"/>
      <c r="Q27" s="3" t="str">
        <f>Наименования_ТИК!C27</f>
        <v>Территориальная избирательная комиссия Крымская</v>
      </c>
    </row>
    <row r="28" spans="1:17" ht="18" customHeight="1">
      <c r="A28" s="190" t="s">
        <v>26</v>
      </c>
      <c r="B28" s="190"/>
      <c r="C28" s="190"/>
      <c r="D28" s="190"/>
      <c r="E28" s="27"/>
      <c r="F28" s="191"/>
      <c r="G28" s="191"/>
      <c r="H28" s="28"/>
      <c r="I28" s="29"/>
      <c r="J28" s="192"/>
      <c r="K28" s="192"/>
      <c r="L28" s="193"/>
      <c r="M28" s="193"/>
      <c r="Q28" s="3" t="str">
        <f>Наименования_ТИК!C28</f>
        <v>Территориальная избирательная комиссия Курганинская</v>
      </c>
    </row>
    <row r="29" spans="1:17" ht="32.25" customHeight="1">
      <c r="A29" s="194" t="s">
        <v>27</v>
      </c>
      <c r="B29" s="194"/>
      <c r="C29" s="194"/>
      <c r="D29" s="194"/>
      <c r="E29" s="30" t="s">
        <v>28</v>
      </c>
      <c r="F29" s="195">
        <f>SUM(H29,J29)</f>
        <v>0</v>
      </c>
      <c r="G29" s="195"/>
      <c r="H29" s="31"/>
      <c r="I29" s="32"/>
      <c r="J29" s="196"/>
      <c r="K29" s="196"/>
      <c r="L29" s="197" t="s">
        <v>21</v>
      </c>
      <c r="M29" s="197"/>
      <c r="Q29" s="3" t="str">
        <f>Наименования_ТИК!C29</f>
        <v>Территориальная избирательная комиссия Кущевская</v>
      </c>
    </row>
    <row r="30" spans="1:17" ht="42.75" customHeight="1">
      <c r="A30" s="181" t="s">
        <v>29</v>
      </c>
      <c r="B30" s="181"/>
      <c r="C30" s="181"/>
      <c r="D30" s="181"/>
      <c r="E30" s="25" t="s">
        <v>30</v>
      </c>
      <c r="F30" s="188">
        <f>SUM(H30,J30,L30)</f>
        <v>0</v>
      </c>
      <c r="G30" s="188"/>
      <c r="H30" s="26"/>
      <c r="I30" s="24"/>
      <c r="J30" s="186"/>
      <c r="K30" s="186"/>
      <c r="L30" s="187"/>
      <c r="M30" s="187"/>
      <c r="Q30" s="3" t="str">
        <f>Наименования_ТИК!C30</f>
        <v>Территориальная избирательная комиссия Лабинская</v>
      </c>
    </row>
    <row r="31" spans="1:17" ht="36.75" customHeight="1">
      <c r="A31" s="181" t="s">
        <v>31</v>
      </c>
      <c r="B31" s="181"/>
      <c r="C31" s="181"/>
      <c r="D31" s="181"/>
      <c r="E31" s="25" t="s">
        <v>32</v>
      </c>
      <c r="F31" s="188">
        <f>SUM(H31,J31,L31)</f>
        <v>29</v>
      </c>
      <c r="G31" s="188"/>
      <c r="H31" s="26"/>
      <c r="I31" s="24"/>
      <c r="J31" s="186">
        <v>9</v>
      </c>
      <c r="K31" s="186"/>
      <c r="L31" s="187">
        <v>20</v>
      </c>
      <c r="M31" s="187"/>
      <c r="Q31" s="3" t="str">
        <f>Наименования_ТИК!C31</f>
        <v>Территориальная избирательная комиссия Ленинградская</v>
      </c>
    </row>
    <row r="32" spans="1:17" ht="48" customHeight="1">
      <c r="A32" s="181" t="s">
        <v>33</v>
      </c>
      <c r="B32" s="181"/>
      <c r="C32" s="181"/>
      <c r="D32" s="181"/>
      <c r="E32" s="25" t="s">
        <v>34</v>
      </c>
      <c r="F32" s="188">
        <f>SUM(H32,J32)</f>
        <v>0</v>
      </c>
      <c r="G32" s="188"/>
      <c r="H32" s="26"/>
      <c r="I32" s="24"/>
      <c r="J32" s="186"/>
      <c r="K32" s="186"/>
      <c r="L32" s="198" t="s">
        <v>21</v>
      </c>
      <c r="M32" s="198"/>
      <c r="Q32" s="3" t="str">
        <f>Наименования_ТИК!C32</f>
        <v>Территориальная избирательная комиссия Мостовская</v>
      </c>
    </row>
    <row r="33" spans="1:17" ht="52.5" customHeight="1">
      <c r="A33" s="181" t="s">
        <v>35</v>
      </c>
      <c r="B33" s="181"/>
      <c r="C33" s="181"/>
      <c r="D33" s="181"/>
      <c r="E33" s="33" t="s">
        <v>36</v>
      </c>
      <c r="F33" s="199">
        <f>SUM(H33,J33,L33)</f>
        <v>6</v>
      </c>
      <c r="G33" s="199"/>
      <c r="H33" s="34"/>
      <c r="I33" s="24"/>
      <c r="J33" s="200">
        <v>4</v>
      </c>
      <c r="K33" s="200"/>
      <c r="L33" s="201">
        <v>2</v>
      </c>
      <c r="M33" s="201"/>
      <c r="Q33" s="3" t="str">
        <f>Наименования_ТИК!C33</f>
        <v>Территориальная избирательная комиссия Новокубанская</v>
      </c>
    </row>
    <row r="34" spans="1:17" ht="21" customHeight="1">
      <c r="A34" s="35"/>
      <c r="B34" s="35"/>
      <c r="C34" s="35"/>
      <c r="D34" s="35"/>
      <c r="E34" s="35"/>
      <c r="F34" s="35"/>
      <c r="G34" s="36"/>
      <c r="H34" s="36"/>
      <c r="I34" s="36"/>
      <c r="J34" s="36"/>
      <c r="K34" s="37"/>
      <c r="L34" s="38"/>
      <c r="M34" s="38"/>
      <c r="N34" s="39"/>
      <c r="Q34" s="3" t="str">
        <f>Наименования_ТИК!C34</f>
        <v>Территориальная избирательная комиссия Новопокровская</v>
      </c>
    </row>
    <row r="35" spans="1:17" ht="23.25" customHeight="1" hidden="1">
      <c r="A35" s="176" t="s">
        <v>37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6"/>
      <c r="Q35" s="3" t="str">
        <f>Наименования_ТИК!C35</f>
        <v>Территориальная избирательная комиссия Восточная г.Новороссийска</v>
      </c>
    </row>
    <row r="36" spans="1:17" s="41" customFormat="1" ht="12.75" customHeight="1">
      <c r="A36" s="202" t="s">
        <v>12</v>
      </c>
      <c r="B36" s="202" t="s">
        <v>13</v>
      </c>
      <c r="C36" s="202" t="s">
        <v>38</v>
      </c>
      <c r="D36" s="203" t="s">
        <v>39</v>
      </c>
      <c r="E36" s="203"/>
      <c r="F36" s="203"/>
      <c r="G36" s="203"/>
      <c r="H36" s="203"/>
      <c r="I36" s="203"/>
      <c r="J36" s="203"/>
      <c r="K36" s="203"/>
      <c r="L36" s="203"/>
      <c r="M36" s="203"/>
      <c r="Q36" s="3" t="str">
        <f>Наименования_ТИК!C36</f>
        <v>Территориальная избирательная комиссия Пригородная г.Новороссийска</v>
      </c>
    </row>
    <row r="37" spans="1:17" s="41" customFormat="1" ht="42" customHeight="1">
      <c r="A37" s="202"/>
      <c r="B37" s="202"/>
      <c r="C37" s="202"/>
      <c r="D37" s="204" t="s">
        <v>40</v>
      </c>
      <c r="E37" s="204"/>
      <c r="F37" s="204"/>
      <c r="G37" s="204"/>
      <c r="H37" s="204"/>
      <c r="I37" s="205"/>
      <c r="J37" s="206" t="s">
        <v>41</v>
      </c>
      <c r="K37" s="206"/>
      <c r="L37" s="206"/>
      <c r="M37" s="202" t="s">
        <v>42</v>
      </c>
      <c r="Q37" s="3" t="str">
        <f>Наименования_ТИК!C37</f>
        <v>Территориальная избирательная комиссия Приморская г.Новороссийска</v>
      </c>
    </row>
    <row r="38" spans="1:17" s="41" customFormat="1" ht="12.75" customHeight="1">
      <c r="A38" s="202"/>
      <c r="B38" s="202"/>
      <c r="C38" s="202"/>
      <c r="D38" s="202" t="s">
        <v>43</v>
      </c>
      <c r="E38" s="204" t="s">
        <v>44</v>
      </c>
      <c r="F38" s="204"/>
      <c r="G38" s="204"/>
      <c r="H38" s="204"/>
      <c r="I38" s="205"/>
      <c r="J38" s="206" t="s">
        <v>43</v>
      </c>
      <c r="K38" s="202" t="s">
        <v>44</v>
      </c>
      <c r="L38" s="202"/>
      <c r="M38" s="202"/>
      <c r="Q38" s="3" t="str">
        <f>Наименования_ТИК!C38</f>
        <v>Территориальная избирательная комиссия Центральная г.Новороссийска</v>
      </c>
    </row>
    <row r="39" spans="1:17" s="41" customFormat="1" ht="86.25" customHeight="1">
      <c r="A39" s="202"/>
      <c r="B39" s="202"/>
      <c r="C39" s="202"/>
      <c r="D39" s="202"/>
      <c r="E39" s="42" t="s">
        <v>45</v>
      </c>
      <c r="F39" s="43"/>
      <c r="G39" s="44" t="s">
        <v>46</v>
      </c>
      <c r="H39" s="42" t="s">
        <v>47</v>
      </c>
      <c r="I39" s="205"/>
      <c r="J39" s="206"/>
      <c r="K39" s="40" t="s">
        <v>48</v>
      </c>
      <c r="L39" s="40" t="s">
        <v>47</v>
      </c>
      <c r="M39" s="202"/>
      <c r="Q39" s="3" t="str">
        <f>Наименования_ТИК!C39</f>
        <v>Территориальная избирательная комиссия Южная г.Новороссийска</v>
      </c>
    </row>
    <row r="40" spans="1:17" s="41" customFormat="1" ht="12.75">
      <c r="A40" s="45">
        <v>1</v>
      </c>
      <c r="B40" s="45">
        <v>2</v>
      </c>
      <c r="C40" s="45">
        <v>3</v>
      </c>
      <c r="D40" s="45">
        <v>4</v>
      </c>
      <c r="E40" s="46">
        <v>5</v>
      </c>
      <c r="F40" s="43"/>
      <c r="G40" s="47">
        <v>6</v>
      </c>
      <c r="H40" s="48">
        <v>7</v>
      </c>
      <c r="I40" s="43"/>
      <c r="J40" s="47">
        <v>8</v>
      </c>
      <c r="K40" s="45">
        <v>9</v>
      </c>
      <c r="L40" s="45">
        <v>10</v>
      </c>
      <c r="M40" s="45">
        <v>11</v>
      </c>
      <c r="Q40" s="3" t="str">
        <f>Наименования_ТИК!C40</f>
        <v>Территориальная избирательная комиссия Отрадненская</v>
      </c>
    </row>
    <row r="41" spans="1:17" s="57" customFormat="1" ht="47.25">
      <c r="A41" s="49" t="s">
        <v>49</v>
      </c>
      <c r="B41" s="50" t="s">
        <v>50</v>
      </c>
      <c r="C41" s="51">
        <f>SUM(D41,J41,M41)</f>
        <v>114720.64</v>
      </c>
      <c r="D41" s="51">
        <f>SUM(E41,G41)</f>
        <v>0</v>
      </c>
      <c r="E41" s="52">
        <f>SUM(E43:E45)</f>
        <v>0</v>
      </c>
      <c r="F41" s="53"/>
      <c r="G41" s="54">
        <f>SUM(G44:G45)</f>
        <v>0</v>
      </c>
      <c r="H41" s="55" t="s">
        <v>21</v>
      </c>
      <c r="I41" s="53"/>
      <c r="J41" s="54">
        <f>SUM(K41,L41)</f>
        <v>9935.2</v>
      </c>
      <c r="K41" s="51">
        <f>SUM(K43:K45)</f>
        <v>7935.2</v>
      </c>
      <c r="L41" s="51">
        <f>SUM(L44)</f>
        <v>2000</v>
      </c>
      <c r="M41" s="56">
        <f>SUM(M43:M44)</f>
        <v>104785.44</v>
      </c>
      <c r="Q41" s="3" t="str">
        <f>Наименования_ТИК!C41</f>
        <v>Территориальная избирательная комиссия Павловская</v>
      </c>
    </row>
    <row r="42" spans="1:17" s="57" customFormat="1" ht="15.75" customHeight="1">
      <c r="A42" s="58" t="s">
        <v>51</v>
      </c>
      <c r="B42" s="59"/>
      <c r="C42" s="60"/>
      <c r="D42" s="60"/>
      <c r="E42" s="61"/>
      <c r="F42" s="62"/>
      <c r="G42" s="63"/>
      <c r="H42" s="61"/>
      <c r="I42" s="62"/>
      <c r="J42" s="63"/>
      <c r="K42" s="60"/>
      <c r="L42" s="60"/>
      <c r="M42" s="64"/>
      <c r="Q42" s="3" t="str">
        <f>Наименования_ТИК!C42</f>
        <v>Территориальная избирательная комиссия Приморско-Ахтарская</v>
      </c>
    </row>
    <row r="43" spans="1:17" s="57" customFormat="1" ht="126">
      <c r="A43" s="65" t="s">
        <v>52</v>
      </c>
      <c r="B43" s="66" t="s">
        <v>53</v>
      </c>
      <c r="C43" s="67">
        <f>SUM(D43,J43,M43)</f>
        <v>0</v>
      </c>
      <c r="D43" s="67">
        <f>SUM(E43)</f>
        <v>0</v>
      </c>
      <c r="E43" s="68"/>
      <c r="F43" s="69"/>
      <c r="G43" s="70" t="s">
        <v>21</v>
      </c>
      <c r="H43" s="71" t="s">
        <v>21</v>
      </c>
      <c r="I43" s="69"/>
      <c r="J43" s="72">
        <f>SUM(K43)</f>
        <v>0</v>
      </c>
      <c r="K43" s="73"/>
      <c r="L43" s="74" t="s">
        <v>21</v>
      </c>
      <c r="M43" s="75"/>
      <c r="Q43" s="3" t="str">
        <f>Наименования_ТИК!C43</f>
        <v>Территориальная избирательная комиссия Северская</v>
      </c>
    </row>
    <row r="44" spans="1:17" s="57" customFormat="1" ht="57" customHeight="1">
      <c r="A44" s="76" t="s">
        <v>54</v>
      </c>
      <c r="B44" s="77" t="s">
        <v>55</v>
      </c>
      <c r="C44" s="78">
        <f>SUM(D44,J44,M44)</f>
        <v>114720.64</v>
      </c>
      <c r="D44" s="78">
        <f>SUM(E44,G44)</f>
        <v>0</v>
      </c>
      <c r="E44" s="79"/>
      <c r="F44" s="69"/>
      <c r="G44" s="80"/>
      <c r="H44" s="71" t="s">
        <v>21</v>
      </c>
      <c r="I44" s="69"/>
      <c r="J44" s="80">
        <f>SUM(K44,L44)</f>
        <v>9935.2</v>
      </c>
      <c r="K44" s="81">
        <v>7935.2</v>
      </c>
      <c r="L44" s="81">
        <v>2000</v>
      </c>
      <c r="M44" s="82">
        <v>104785.44</v>
      </c>
      <c r="Q44" s="3" t="str">
        <f>Наименования_ТИК!C44</f>
        <v>Территориальная избирательная комиссия Славянская</v>
      </c>
    </row>
    <row r="45" spans="1:17" s="57" customFormat="1" ht="62.25" customHeight="1">
      <c r="A45" s="83" t="s">
        <v>56</v>
      </c>
      <c r="B45" s="77" t="s">
        <v>57</v>
      </c>
      <c r="C45" s="78">
        <f>SUM(D45,J45)</f>
        <v>0</v>
      </c>
      <c r="D45" s="78">
        <f>SUM(E45,G45)</f>
        <v>0</v>
      </c>
      <c r="E45" s="79"/>
      <c r="F45" s="69"/>
      <c r="G45" s="80"/>
      <c r="H45" s="84" t="s">
        <v>21</v>
      </c>
      <c r="I45" s="69"/>
      <c r="J45" s="80">
        <f>K45</f>
        <v>0</v>
      </c>
      <c r="K45" s="81"/>
      <c r="L45" s="85" t="s">
        <v>21</v>
      </c>
      <c r="M45" s="86" t="s">
        <v>21</v>
      </c>
      <c r="Q45" s="3" t="str">
        <f>Наименования_ТИК!C45</f>
        <v>Территориальная избирательная комиссия Адлерская г.Сочи</v>
      </c>
    </row>
    <row r="46" spans="1:17" s="57" customFormat="1" ht="34.5" customHeight="1">
      <c r="A46" s="76" t="s">
        <v>58</v>
      </c>
      <c r="B46" s="77" t="s">
        <v>59</v>
      </c>
      <c r="C46" s="78">
        <f>SUM(D46,J46)</f>
        <v>0</v>
      </c>
      <c r="D46" s="78">
        <f>SUM(E46,G46)</f>
        <v>0</v>
      </c>
      <c r="E46" s="79"/>
      <c r="F46" s="69"/>
      <c r="G46" s="80"/>
      <c r="H46" s="84" t="s">
        <v>21</v>
      </c>
      <c r="I46" s="69"/>
      <c r="J46" s="80">
        <f>K46</f>
        <v>0</v>
      </c>
      <c r="K46" s="81"/>
      <c r="L46" s="85" t="s">
        <v>21</v>
      </c>
      <c r="M46" s="86" t="s">
        <v>21</v>
      </c>
      <c r="Q46" s="3" t="str">
        <f>Наименования_ТИК!C46</f>
        <v>Территориальная избирательная комиссия Лазаревская г.Сочи</v>
      </c>
    </row>
    <row r="47" spans="1:17" s="57" customFormat="1" ht="31.5">
      <c r="A47" s="83" t="s">
        <v>60</v>
      </c>
      <c r="B47" s="77" t="s">
        <v>61</v>
      </c>
      <c r="C47" s="78">
        <f>SUM(D47,J47,M47)</f>
        <v>40138.95</v>
      </c>
      <c r="D47" s="78">
        <f>SUM(E47,G47,H47)</f>
        <v>0</v>
      </c>
      <c r="E47" s="79">
        <f>E50</f>
        <v>0</v>
      </c>
      <c r="F47" s="69"/>
      <c r="G47" s="80">
        <f>G50</f>
        <v>0</v>
      </c>
      <c r="H47" s="79">
        <f>SUM(H49:H50)</f>
        <v>0</v>
      </c>
      <c r="I47" s="69"/>
      <c r="J47" s="80">
        <f>SUM(K47,L47)</f>
        <v>18540</v>
      </c>
      <c r="K47" s="78">
        <f>K50</f>
        <v>0</v>
      </c>
      <c r="L47" s="78">
        <f>L50</f>
        <v>18540</v>
      </c>
      <c r="M47" s="87">
        <f>SUM(M49)</f>
        <v>21598.95</v>
      </c>
      <c r="Q47" s="3" t="str">
        <f>Наименования_ТИК!C47</f>
        <v>Территориальная избирательная комиссия Хостинская г.Сочи</v>
      </c>
    </row>
    <row r="48" spans="1:17" s="57" customFormat="1" ht="16.5">
      <c r="A48" s="58" t="s">
        <v>51</v>
      </c>
      <c r="B48" s="59"/>
      <c r="C48" s="60"/>
      <c r="D48" s="60"/>
      <c r="E48" s="61"/>
      <c r="F48" s="62"/>
      <c r="G48" s="63"/>
      <c r="H48" s="61"/>
      <c r="I48" s="62"/>
      <c r="J48" s="63"/>
      <c r="K48" s="60"/>
      <c r="L48" s="60"/>
      <c r="M48" s="64"/>
      <c r="Q48" s="3" t="str">
        <f>Наименования_ТИК!C48</f>
        <v>Территориальная избирательная комиссия Центральная г.Сочи</v>
      </c>
    </row>
    <row r="49" spans="1:17" s="57" customFormat="1" ht="63">
      <c r="A49" s="65" t="s">
        <v>62</v>
      </c>
      <c r="B49" s="66" t="s">
        <v>63</v>
      </c>
      <c r="C49" s="67">
        <f>SUM(D49,M49)</f>
        <v>21598.95</v>
      </c>
      <c r="D49" s="67">
        <f>H49</f>
        <v>0</v>
      </c>
      <c r="E49" s="71" t="s">
        <v>21</v>
      </c>
      <c r="F49" s="69"/>
      <c r="G49" s="70" t="s">
        <v>21</v>
      </c>
      <c r="H49" s="68"/>
      <c r="I49" s="69"/>
      <c r="J49" s="70" t="s">
        <v>21</v>
      </c>
      <c r="K49" s="74" t="s">
        <v>21</v>
      </c>
      <c r="L49" s="74" t="s">
        <v>21</v>
      </c>
      <c r="M49" s="73">
        <v>21598.95</v>
      </c>
      <c r="Q49" s="3" t="str">
        <f>Наименования_ТИК!C49</f>
        <v>Территориальная избирательная комиссия Староминская</v>
      </c>
    </row>
    <row r="50" spans="1:17" s="57" customFormat="1" ht="31.5">
      <c r="A50" s="76" t="s">
        <v>64</v>
      </c>
      <c r="B50" s="77" t="s">
        <v>65</v>
      </c>
      <c r="C50" s="78">
        <f>SUM(D50,J50)</f>
        <v>18540</v>
      </c>
      <c r="D50" s="78">
        <f>SUM(E50,G50,H50)</f>
        <v>0</v>
      </c>
      <c r="E50" s="79"/>
      <c r="F50" s="69"/>
      <c r="G50" s="80"/>
      <c r="H50" s="79"/>
      <c r="I50" s="69"/>
      <c r="J50" s="80">
        <f>SUM(K50,L50)</f>
        <v>18540</v>
      </c>
      <c r="K50" s="81"/>
      <c r="L50" s="81">
        <v>18540</v>
      </c>
      <c r="M50" s="88" t="s">
        <v>21</v>
      </c>
      <c r="Q50" s="3" t="str">
        <f>Наименования_ТИК!C50</f>
        <v>Территориальная избирательная комиссия Тбилисская</v>
      </c>
    </row>
    <row r="51" spans="1:17" s="57" customFormat="1" ht="16.5">
      <c r="A51" s="89" t="s">
        <v>66</v>
      </c>
      <c r="B51" s="77" t="s">
        <v>67</v>
      </c>
      <c r="C51" s="78">
        <f>SUM(D51,J51,M51)</f>
        <v>0</v>
      </c>
      <c r="D51" s="78">
        <f>SUM(E51,G51,H51)</f>
        <v>0</v>
      </c>
      <c r="E51" s="79">
        <f>SUM(E53:E55,E57)</f>
        <v>0</v>
      </c>
      <c r="F51" s="69"/>
      <c r="G51" s="80">
        <f>SUM(G53:G55,G57)</f>
        <v>0</v>
      </c>
      <c r="H51" s="79">
        <f>SUM(H53:H55,H57)</f>
        <v>0</v>
      </c>
      <c r="I51" s="69"/>
      <c r="J51" s="80">
        <f>SUM(K51,L51)</f>
        <v>0</v>
      </c>
      <c r="K51" s="78">
        <f>SUM(K53:K55,K57)</f>
        <v>0</v>
      </c>
      <c r="L51" s="78">
        <f>SUM(L53:L55,L57)</f>
        <v>0</v>
      </c>
      <c r="M51" s="87">
        <f>SUM(M53:M55,M57)</f>
        <v>0</v>
      </c>
      <c r="N51" s="90"/>
      <c r="Q51" s="3" t="str">
        <f>Наименования_ТИК!C51</f>
        <v>Территориальная избирательная комиссия Темрюкская</v>
      </c>
    </row>
    <row r="52" spans="1:17" s="57" customFormat="1" ht="16.5">
      <c r="A52" s="58" t="s">
        <v>51</v>
      </c>
      <c r="B52" s="59"/>
      <c r="C52" s="60"/>
      <c r="D52" s="60"/>
      <c r="E52" s="61"/>
      <c r="F52" s="62"/>
      <c r="G52" s="63"/>
      <c r="H52" s="61"/>
      <c r="I52" s="62"/>
      <c r="J52" s="63"/>
      <c r="K52" s="60"/>
      <c r="L52" s="60"/>
      <c r="M52" s="64"/>
      <c r="Q52" s="3" t="str">
        <f>Наименования_ТИК!C52</f>
        <v>Территориальная избирательная комиссия Тимашевская</v>
      </c>
    </row>
    <row r="53" spans="1:17" s="57" customFormat="1" ht="42" customHeight="1">
      <c r="A53" s="65" t="s">
        <v>68</v>
      </c>
      <c r="B53" s="66" t="s">
        <v>69</v>
      </c>
      <c r="C53" s="67">
        <f>SUM(D53,J53,M53)</f>
        <v>0</v>
      </c>
      <c r="D53" s="67">
        <f>SUM(E53,G53,H53)</f>
        <v>0</v>
      </c>
      <c r="E53" s="68"/>
      <c r="F53" s="69"/>
      <c r="G53" s="72"/>
      <c r="H53" s="68"/>
      <c r="I53" s="69"/>
      <c r="J53" s="72">
        <f>SUM(K53:L53)</f>
        <v>0</v>
      </c>
      <c r="K53" s="73"/>
      <c r="L53" s="73"/>
      <c r="M53" s="75"/>
      <c r="Q53" s="3" t="str">
        <f>Наименования_ТИК!C53</f>
        <v>Территориальная избирательная комиссия Тихорецкая районная</v>
      </c>
    </row>
    <row r="54" spans="1:17" s="57" customFormat="1" ht="31.5">
      <c r="A54" s="76" t="s">
        <v>70</v>
      </c>
      <c r="B54" s="77" t="s">
        <v>71</v>
      </c>
      <c r="C54" s="78">
        <f>SUM(D54,I54,J54,M54)</f>
        <v>0</v>
      </c>
      <c r="D54" s="78">
        <f>SUM(E54,G54,H54)</f>
        <v>0</v>
      </c>
      <c r="E54" s="79"/>
      <c r="F54" s="69"/>
      <c r="G54" s="80"/>
      <c r="H54" s="79"/>
      <c r="I54" s="69"/>
      <c r="J54" s="80">
        <f>SUM(K54:L54)</f>
        <v>0</v>
      </c>
      <c r="K54" s="81"/>
      <c r="L54" s="81"/>
      <c r="M54" s="82"/>
      <c r="Q54" s="3" t="str">
        <f>Наименования_ТИК!C54</f>
        <v>Территориальная избирательная комиссия Тихорецкая городская</v>
      </c>
    </row>
    <row r="55" spans="1:17" s="57" customFormat="1" ht="24.75" customHeight="1">
      <c r="A55" s="76" t="s">
        <v>72</v>
      </c>
      <c r="B55" s="77" t="s">
        <v>73</v>
      </c>
      <c r="C55" s="78">
        <f>SUM(D55,I55,J55,M55)</f>
        <v>0</v>
      </c>
      <c r="D55" s="78">
        <f>SUM(E55,G55,H55)</f>
        <v>0</v>
      </c>
      <c r="E55" s="79"/>
      <c r="F55" s="69"/>
      <c r="G55" s="80"/>
      <c r="H55" s="79"/>
      <c r="I55" s="69"/>
      <c r="J55" s="80">
        <f>SUM(K55:L55)</f>
        <v>0</v>
      </c>
      <c r="K55" s="81"/>
      <c r="L55" s="81"/>
      <c r="M55" s="82"/>
      <c r="Q55" s="3" t="str">
        <f>Наименования_ТИК!C55</f>
        <v>Территориальная избирательная комиссия Туапсинская районная</v>
      </c>
    </row>
    <row r="56" spans="1:17" s="57" customFormat="1" ht="16.5">
      <c r="A56" s="76" t="s">
        <v>74</v>
      </c>
      <c r="B56" s="77" t="s">
        <v>75</v>
      </c>
      <c r="C56" s="85" t="s">
        <v>21</v>
      </c>
      <c r="D56" s="85" t="s">
        <v>21</v>
      </c>
      <c r="E56" s="84" t="s">
        <v>21</v>
      </c>
      <c r="F56" s="69"/>
      <c r="G56" s="91" t="s">
        <v>21</v>
      </c>
      <c r="H56" s="84" t="s">
        <v>21</v>
      </c>
      <c r="I56" s="69"/>
      <c r="J56" s="91" t="s">
        <v>21</v>
      </c>
      <c r="K56" s="85" t="s">
        <v>21</v>
      </c>
      <c r="L56" s="85" t="s">
        <v>21</v>
      </c>
      <c r="M56" s="86" t="s">
        <v>21</v>
      </c>
      <c r="Q56" s="3" t="str">
        <f>Наименования_ТИК!C56</f>
        <v>Территориальная избирательная комиссия Туапсинская городская</v>
      </c>
    </row>
    <row r="57" spans="1:17" s="57" customFormat="1" ht="32.25" customHeight="1">
      <c r="A57" s="76" t="s">
        <v>76</v>
      </c>
      <c r="B57" s="77" t="s">
        <v>77</v>
      </c>
      <c r="C57" s="78">
        <f>SUM(D57,J57,M57)</f>
        <v>0</v>
      </c>
      <c r="D57" s="78">
        <f>SUM(E57,G57,H57)</f>
        <v>0</v>
      </c>
      <c r="E57" s="79"/>
      <c r="F57" s="69"/>
      <c r="G57" s="80"/>
      <c r="H57" s="79"/>
      <c r="I57" s="69"/>
      <c r="J57" s="80">
        <f>SUM(K57:L57)</f>
        <v>0</v>
      </c>
      <c r="K57" s="81"/>
      <c r="L57" s="81"/>
      <c r="M57" s="82"/>
      <c r="Q57" s="3" t="str">
        <f>Наименования_ТИК!C57</f>
        <v>Территориальная избирательная комиссия Успенская</v>
      </c>
    </row>
    <row r="58" spans="1:17" s="57" customFormat="1" ht="20.25" customHeight="1">
      <c r="A58" s="76" t="s">
        <v>78</v>
      </c>
      <c r="B58" s="77" t="s">
        <v>79</v>
      </c>
      <c r="C58" s="78">
        <f>SUM(D58,J58,M58)</f>
        <v>0</v>
      </c>
      <c r="D58" s="78">
        <f>SUM(E58,G58,H58)</f>
        <v>0</v>
      </c>
      <c r="E58" s="79"/>
      <c r="F58" s="71"/>
      <c r="G58" s="80"/>
      <c r="H58" s="79"/>
      <c r="I58" s="71"/>
      <c r="J58" s="80">
        <f>SUM(K58:L58)</f>
        <v>0</v>
      </c>
      <c r="K58" s="78"/>
      <c r="L58" s="78"/>
      <c r="M58" s="87"/>
      <c r="Q58" s="3" t="str">
        <f>Наименования_ТИК!C58</f>
        <v>Территориальная избирательная комиссия Усть-Лабинская</v>
      </c>
    </row>
    <row r="59" spans="1:17" s="57" customFormat="1" ht="15" customHeight="1" hidden="1">
      <c r="A59" s="92"/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Q59" s="3" t="str">
        <f>Наименования_ТИК!C59</f>
        <v>Территориальная избирательная комиссия Щербиновская</v>
      </c>
    </row>
    <row r="60" spans="1:17" s="57" customFormat="1" ht="16.5" hidden="1">
      <c r="A60" s="95"/>
      <c r="B60" s="93"/>
      <c r="C60" s="96"/>
      <c r="D60" s="96"/>
      <c r="E60" s="97"/>
      <c r="F60" s="97"/>
      <c r="G60" s="97"/>
      <c r="H60" s="96"/>
      <c r="I60" s="97"/>
      <c r="J60" s="94"/>
      <c r="K60" s="97"/>
      <c r="L60" s="98"/>
      <c r="M60" s="97"/>
      <c r="Q60" s="3" t="str">
        <f>Наименования_ТИК!C60</f>
        <v>Территориальная избирательная комиссия Судов загранплавания</v>
      </c>
    </row>
    <row r="61" spans="1:17" s="57" customFormat="1" ht="16.5" hidden="1">
      <c r="A61" s="95"/>
      <c r="B61" s="93"/>
      <c r="C61" s="96"/>
      <c r="D61" s="96"/>
      <c r="E61" s="96"/>
      <c r="F61" s="97"/>
      <c r="G61" s="96"/>
      <c r="H61" s="96"/>
      <c r="I61" s="97"/>
      <c r="J61" s="96"/>
      <c r="K61" s="98"/>
      <c r="L61" s="98"/>
      <c r="M61" s="98"/>
      <c r="Q61" s="3" t="str">
        <f>Наименования_ТИК!C61</f>
        <v>Территориальная избирательная комиссия Калининская г.Краснодара</v>
      </c>
    </row>
    <row r="62" spans="1:17" s="57" customFormat="1" ht="16.5">
      <c r="A62" s="99" t="s">
        <v>80</v>
      </c>
      <c r="B62" s="66" t="s">
        <v>81</v>
      </c>
      <c r="C62" s="67">
        <f>SUM(D62,J62,M62)</f>
        <v>4541.5</v>
      </c>
      <c r="D62" s="67">
        <f>SUM(E62,G62,H62)</f>
        <v>0</v>
      </c>
      <c r="E62" s="68"/>
      <c r="F62" s="69"/>
      <c r="G62" s="72"/>
      <c r="H62" s="68"/>
      <c r="I62" s="69"/>
      <c r="J62" s="72">
        <f>SUM(K62:L62)</f>
        <v>4541.5</v>
      </c>
      <c r="K62" s="73"/>
      <c r="L62" s="73">
        <v>4541.5</v>
      </c>
      <c r="M62" s="75"/>
      <c r="Q62" s="3" t="str">
        <f>Наименования_ТИК!C62</f>
        <v>Избирательная комиссия муниципального образования г. Краснодар</v>
      </c>
    </row>
    <row r="63" spans="1:17" s="57" customFormat="1" ht="16.5">
      <c r="A63" s="100" t="s">
        <v>82</v>
      </c>
      <c r="B63" s="77" t="s">
        <v>83</v>
      </c>
      <c r="C63" s="78">
        <f>SUM(D63,J63,M63)</f>
        <v>0</v>
      </c>
      <c r="D63" s="78">
        <f>SUM(E63,G63,H63)</f>
        <v>0</v>
      </c>
      <c r="E63" s="79"/>
      <c r="F63" s="69"/>
      <c r="G63" s="80"/>
      <c r="H63" s="79"/>
      <c r="I63" s="69"/>
      <c r="J63" s="80">
        <f>SUM(K63:L63)</f>
        <v>0</v>
      </c>
      <c r="K63" s="81"/>
      <c r="L63" s="81"/>
      <c r="M63" s="82"/>
      <c r="Q63" s="3" t="str">
        <f>Наименования_ТИК!C63</f>
        <v>Избирательная комиссия муниципального образования г. Сочи</v>
      </c>
    </row>
    <row r="64" spans="1:17" s="57" customFormat="1" ht="60" customHeight="1">
      <c r="A64" s="83" t="s">
        <v>84</v>
      </c>
      <c r="B64" s="77" t="s">
        <v>85</v>
      </c>
      <c r="C64" s="78">
        <f>SUM(D64,J64,M64)</f>
        <v>3850</v>
      </c>
      <c r="D64" s="78">
        <f>SUM(E64,G64,H64)</f>
        <v>0</v>
      </c>
      <c r="E64" s="79">
        <f>SUM(E67:E69)</f>
        <v>0</v>
      </c>
      <c r="F64" s="69"/>
      <c r="G64" s="80">
        <f>SUM(G67:G69)</f>
        <v>0</v>
      </c>
      <c r="H64" s="79">
        <f>SUM(H66:H69)</f>
        <v>0</v>
      </c>
      <c r="I64" s="69"/>
      <c r="J64" s="80">
        <f>SUM(K64:L64)</f>
        <v>3850</v>
      </c>
      <c r="K64" s="78">
        <f>SUM(K67:K69)</f>
        <v>0</v>
      </c>
      <c r="L64" s="78">
        <f>SUM(L66:L69)</f>
        <v>3850</v>
      </c>
      <c r="M64" s="87">
        <f>SUM(M67:M68)</f>
        <v>0</v>
      </c>
      <c r="Q64" s="101"/>
    </row>
    <row r="65" spans="1:17" s="57" customFormat="1" ht="15" customHeight="1">
      <c r="A65" s="58" t="s">
        <v>51</v>
      </c>
      <c r="B65" s="102"/>
      <c r="C65" s="60"/>
      <c r="D65" s="60"/>
      <c r="E65" s="61"/>
      <c r="F65" s="62"/>
      <c r="G65" s="63"/>
      <c r="H65" s="61"/>
      <c r="I65" s="62"/>
      <c r="J65" s="63"/>
      <c r="K65" s="60"/>
      <c r="L65" s="60"/>
      <c r="M65" s="64"/>
      <c r="Q65" s="101"/>
    </row>
    <row r="66" spans="1:17" s="57" customFormat="1" ht="62.25" customHeight="1">
      <c r="A66" s="65" t="s">
        <v>86</v>
      </c>
      <c r="B66" s="66" t="s">
        <v>87</v>
      </c>
      <c r="C66" s="67">
        <f>SUM(D66,J66)</f>
        <v>0</v>
      </c>
      <c r="D66" s="67">
        <f>H66</f>
        <v>0</v>
      </c>
      <c r="E66" s="71" t="s">
        <v>21</v>
      </c>
      <c r="F66" s="69"/>
      <c r="G66" s="70" t="s">
        <v>21</v>
      </c>
      <c r="H66" s="68"/>
      <c r="I66" s="69"/>
      <c r="J66" s="103">
        <f>L66</f>
        <v>0</v>
      </c>
      <c r="K66" s="74" t="s">
        <v>21</v>
      </c>
      <c r="L66" s="73"/>
      <c r="M66" s="88" t="s">
        <v>21</v>
      </c>
      <c r="N66" s="90"/>
      <c r="Q66" s="101"/>
    </row>
    <row r="67" spans="1:17" s="57" customFormat="1" ht="47.25" customHeight="1">
      <c r="A67" s="76" t="s">
        <v>88</v>
      </c>
      <c r="B67" s="77" t="s">
        <v>89</v>
      </c>
      <c r="C67" s="78">
        <f>SUM(D67,J67,M67)</f>
        <v>0</v>
      </c>
      <c r="D67" s="78">
        <f>SUM(E67,G67,H67)</f>
        <v>0</v>
      </c>
      <c r="E67" s="79"/>
      <c r="F67" s="69"/>
      <c r="G67" s="80"/>
      <c r="H67" s="79"/>
      <c r="I67" s="69"/>
      <c r="J67" s="80">
        <f>SUM(K67:L67)</f>
        <v>0</v>
      </c>
      <c r="K67" s="81"/>
      <c r="L67" s="81"/>
      <c r="M67" s="82"/>
      <c r="Q67" s="101"/>
    </row>
    <row r="68" spans="1:17" s="57" customFormat="1" ht="47.25">
      <c r="A68" s="76" t="s">
        <v>90</v>
      </c>
      <c r="B68" s="77" t="s">
        <v>91</v>
      </c>
      <c r="C68" s="78">
        <f>SUM(D68,J68,M68)</f>
        <v>3850</v>
      </c>
      <c r="D68" s="78">
        <f>SUM(E68,G68,H68)</f>
        <v>0</v>
      </c>
      <c r="E68" s="79"/>
      <c r="F68" s="69"/>
      <c r="G68" s="80"/>
      <c r="H68" s="79"/>
      <c r="I68" s="69"/>
      <c r="J68" s="80">
        <f>SUM(K68:L68)</f>
        <v>3850</v>
      </c>
      <c r="K68" s="81"/>
      <c r="L68" s="81">
        <v>3850</v>
      </c>
      <c r="M68" s="82"/>
      <c r="Q68" s="101"/>
    </row>
    <row r="69" spans="1:17" s="57" customFormat="1" ht="31.5">
      <c r="A69" s="76" t="s">
        <v>92</v>
      </c>
      <c r="B69" s="77" t="s">
        <v>93</v>
      </c>
      <c r="C69" s="78">
        <f>SUM(D69,J69)</f>
        <v>0</v>
      </c>
      <c r="D69" s="78">
        <f>SUM(E69,G69,H69)</f>
        <v>0</v>
      </c>
      <c r="E69" s="79"/>
      <c r="F69" s="69"/>
      <c r="G69" s="80"/>
      <c r="H69" s="79"/>
      <c r="I69" s="69"/>
      <c r="J69" s="80">
        <f>SUM(K69:L69)</f>
        <v>0</v>
      </c>
      <c r="K69" s="81"/>
      <c r="L69" s="81"/>
      <c r="M69" s="104" t="s">
        <v>21</v>
      </c>
      <c r="Q69" s="101"/>
    </row>
    <row r="70" spans="1:17" s="57" customFormat="1" ht="63">
      <c r="A70" s="83" t="s">
        <v>94</v>
      </c>
      <c r="B70" s="77" t="s">
        <v>95</v>
      </c>
      <c r="C70" s="78">
        <f>SUM(D70,J70,M70)</f>
        <v>35048.91</v>
      </c>
      <c r="D70" s="78">
        <f>SUM(E70,G70,H70)</f>
        <v>0</v>
      </c>
      <c r="E70" s="79">
        <f>SUM(E73:E75)</f>
        <v>0</v>
      </c>
      <c r="F70" s="69"/>
      <c r="G70" s="80">
        <f>SUM(G73:G75)</f>
        <v>0</v>
      </c>
      <c r="H70" s="79">
        <f>SUM(H72:H75)</f>
        <v>0</v>
      </c>
      <c r="I70" s="69"/>
      <c r="J70" s="80">
        <f>SUM(K70:L70)</f>
        <v>28048.91</v>
      </c>
      <c r="K70" s="78">
        <f>SUM(K73:K75)</f>
        <v>0</v>
      </c>
      <c r="L70" s="78">
        <f>SUM(L72:L75)</f>
        <v>28048.91</v>
      </c>
      <c r="M70" s="87">
        <f>SUM(M72:M75)</f>
        <v>7000</v>
      </c>
      <c r="Q70" s="101"/>
    </row>
    <row r="71" spans="1:17" s="57" customFormat="1" ht="16.5">
      <c r="A71" s="58" t="s">
        <v>51</v>
      </c>
      <c r="B71" s="102"/>
      <c r="C71" s="60"/>
      <c r="D71" s="60"/>
      <c r="E71" s="61"/>
      <c r="F71" s="62"/>
      <c r="G71" s="63"/>
      <c r="H71" s="61"/>
      <c r="I71" s="62"/>
      <c r="J71" s="63"/>
      <c r="K71" s="60"/>
      <c r="L71" s="60"/>
      <c r="M71" s="64"/>
      <c r="Q71" s="101"/>
    </row>
    <row r="72" spans="1:17" s="57" customFormat="1" ht="41.25" customHeight="1">
      <c r="A72" s="105" t="s">
        <v>96</v>
      </c>
      <c r="B72" s="66" t="s">
        <v>97</v>
      </c>
      <c r="C72" s="67">
        <f>SUM(D72,I72,J72,M72)</f>
        <v>0</v>
      </c>
      <c r="D72" s="67">
        <f>H72</f>
        <v>0</v>
      </c>
      <c r="E72" s="106" t="s">
        <v>21</v>
      </c>
      <c r="F72" s="69"/>
      <c r="G72" s="70" t="s">
        <v>21</v>
      </c>
      <c r="H72" s="68"/>
      <c r="I72" s="69"/>
      <c r="J72" s="72">
        <f>L72</f>
        <v>0</v>
      </c>
      <c r="K72" s="74" t="s">
        <v>21</v>
      </c>
      <c r="L72" s="73"/>
      <c r="M72" s="75"/>
      <c r="Q72" s="101"/>
    </row>
    <row r="73" spans="1:17" s="57" customFormat="1" ht="47.25">
      <c r="A73" s="83" t="s">
        <v>98</v>
      </c>
      <c r="B73" s="77" t="s">
        <v>99</v>
      </c>
      <c r="C73" s="78">
        <f aca="true" t="shared" si="0" ref="C73:C78">SUM(D73,J73,M73)</f>
        <v>7000</v>
      </c>
      <c r="D73" s="78">
        <f aca="true" t="shared" si="1" ref="D73:D78">SUM(E73,G73,H73)</f>
        <v>0</v>
      </c>
      <c r="E73" s="79"/>
      <c r="F73" s="69"/>
      <c r="G73" s="80"/>
      <c r="H73" s="79"/>
      <c r="I73" s="69"/>
      <c r="J73" s="80">
        <f>SUM(K73:L73)</f>
        <v>0</v>
      </c>
      <c r="K73" s="81"/>
      <c r="L73" s="81"/>
      <c r="M73" s="82">
        <v>7000</v>
      </c>
      <c r="Q73" s="101"/>
    </row>
    <row r="74" spans="1:17" s="57" customFormat="1" ht="68.25" customHeight="1">
      <c r="A74" s="76" t="s">
        <v>100</v>
      </c>
      <c r="B74" s="77" t="s">
        <v>101</v>
      </c>
      <c r="C74" s="78">
        <f t="shared" si="0"/>
        <v>0</v>
      </c>
      <c r="D74" s="78">
        <f t="shared" si="1"/>
        <v>0</v>
      </c>
      <c r="E74" s="79"/>
      <c r="F74" s="69"/>
      <c r="G74" s="80"/>
      <c r="H74" s="79"/>
      <c r="I74" s="69"/>
      <c r="J74" s="80">
        <f>SUM(K74:L74)</f>
        <v>0</v>
      </c>
      <c r="K74" s="81"/>
      <c r="L74" s="81"/>
      <c r="M74" s="82"/>
      <c r="Q74" s="101"/>
    </row>
    <row r="75" spans="1:17" s="57" customFormat="1" ht="69.75" customHeight="1">
      <c r="A75" s="105" t="s">
        <v>102</v>
      </c>
      <c r="B75" s="77" t="s">
        <v>103</v>
      </c>
      <c r="C75" s="78">
        <f t="shared" si="0"/>
        <v>28048.91</v>
      </c>
      <c r="D75" s="78">
        <f t="shared" si="1"/>
        <v>0</v>
      </c>
      <c r="E75" s="79"/>
      <c r="F75" s="69"/>
      <c r="G75" s="80"/>
      <c r="H75" s="79"/>
      <c r="I75" s="69"/>
      <c r="J75" s="80">
        <f>SUM(K75:L75)</f>
        <v>28048.91</v>
      </c>
      <c r="K75" s="81"/>
      <c r="L75" s="81">
        <v>28048.91</v>
      </c>
      <c r="M75" s="82"/>
      <c r="Q75" s="101"/>
    </row>
    <row r="76" spans="1:17" s="57" customFormat="1" ht="75" customHeight="1">
      <c r="A76" s="76" t="s">
        <v>104</v>
      </c>
      <c r="B76" s="77" t="s">
        <v>105</v>
      </c>
      <c r="C76" s="78">
        <f t="shared" si="0"/>
        <v>0</v>
      </c>
      <c r="D76" s="78">
        <f t="shared" si="1"/>
        <v>0</v>
      </c>
      <c r="E76" s="79"/>
      <c r="F76" s="69"/>
      <c r="G76" s="80"/>
      <c r="H76" s="79"/>
      <c r="I76" s="69"/>
      <c r="J76" s="80">
        <f>SUM(K76:L76)</f>
        <v>0</v>
      </c>
      <c r="K76" s="81"/>
      <c r="L76" s="81"/>
      <c r="M76" s="82"/>
      <c r="Q76" s="101"/>
    </row>
    <row r="77" spans="1:17" s="57" customFormat="1" ht="78.75">
      <c r="A77" s="76" t="s">
        <v>106</v>
      </c>
      <c r="B77" s="77" t="s">
        <v>107</v>
      </c>
      <c r="C77" s="78">
        <f t="shared" si="0"/>
        <v>0</v>
      </c>
      <c r="D77" s="78">
        <f t="shared" si="1"/>
        <v>0</v>
      </c>
      <c r="E77" s="79"/>
      <c r="F77" s="69"/>
      <c r="G77" s="80"/>
      <c r="H77" s="79"/>
      <c r="I77" s="69"/>
      <c r="J77" s="80">
        <f>SUM(K77:L77)</f>
        <v>0</v>
      </c>
      <c r="K77" s="81"/>
      <c r="L77" s="81"/>
      <c r="M77" s="82"/>
      <c r="Q77" s="101"/>
    </row>
    <row r="78" spans="1:17" s="57" customFormat="1" ht="87" customHeight="1">
      <c r="A78" s="83" t="s">
        <v>108</v>
      </c>
      <c r="B78" s="77" t="s">
        <v>109</v>
      </c>
      <c r="C78" s="78">
        <f t="shared" si="0"/>
        <v>198300</v>
      </c>
      <c r="D78" s="78">
        <f t="shared" si="1"/>
        <v>0</v>
      </c>
      <c r="E78" s="79">
        <f>SUM(E41,E46,E47,E58,E51,E62,E63,E64,E70,E76,E77)</f>
        <v>0</v>
      </c>
      <c r="F78" s="69"/>
      <c r="G78" s="80">
        <f>SUM(G41,G46,G47,G58,G51,G62,G63,G64,G70,G76,G77)</f>
        <v>0</v>
      </c>
      <c r="H78" s="79">
        <f>SUM(H47,H58,H51,H62,H63,H64,H70,H76,H77)</f>
        <v>0</v>
      </c>
      <c r="I78" s="69"/>
      <c r="J78" s="80">
        <f>SUM(J41,J46,J47,J58,J51,J62,J63,J64,J70,J76,J77)</f>
        <v>64915.61</v>
      </c>
      <c r="K78" s="78">
        <f>SUM(K41,K46,K47,K58,K51,K62,K63,K64,K70,K76,K77)</f>
        <v>7935.2</v>
      </c>
      <c r="L78" s="78">
        <f>SUM(L41,L47,L58,L51,L62,L63,L64,L70,L76,L77)</f>
        <v>56980.41</v>
      </c>
      <c r="M78" s="87">
        <f>SUM(M41,M47,M58,M51,M62,M63,M64,M70,M76,M77)</f>
        <v>133384.39</v>
      </c>
      <c r="Q78" s="101"/>
    </row>
    <row r="79" spans="1:17" s="57" customFormat="1" ht="78.75">
      <c r="A79" s="83" t="s">
        <v>110</v>
      </c>
      <c r="B79" s="77" t="s">
        <v>111</v>
      </c>
      <c r="C79" s="81">
        <v>198300</v>
      </c>
      <c r="D79" s="85" t="s">
        <v>21</v>
      </c>
      <c r="E79" s="84" t="s">
        <v>21</v>
      </c>
      <c r="F79" s="69"/>
      <c r="G79" s="91" t="s">
        <v>21</v>
      </c>
      <c r="H79" s="84" t="s">
        <v>21</v>
      </c>
      <c r="I79" s="69"/>
      <c r="J79" s="91" t="s">
        <v>21</v>
      </c>
      <c r="K79" s="85" t="s">
        <v>21</v>
      </c>
      <c r="L79" s="85" t="s">
        <v>21</v>
      </c>
      <c r="M79" s="86" t="s">
        <v>21</v>
      </c>
      <c r="Q79" s="101"/>
    </row>
    <row r="80" spans="1:17" s="57" customFormat="1" ht="63">
      <c r="A80" s="21" t="s">
        <v>112</v>
      </c>
      <c r="B80" s="107" t="s">
        <v>113</v>
      </c>
      <c r="C80" s="108">
        <f>ROUND(SUM(C79,-C78),2)</f>
        <v>0</v>
      </c>
      <c r="D80" s="109" t="s">
        <v>21</v>
      </c>
      <c r="E80" s="110" t="s">
        <v>21</v>
      </c>
      <c r="F80" s="69"/>
      <c r="G80" s="111" t="s">
        <v>21</v>
      </c>
      <c r="H80" s="110" t="s">
        <v>21</v>
      </c>
      <c r="I80" s="69"/>
      <c r="J80" s="111" t="s">
        <v>21</v>
      </c>
      <c r="K80" s="109" t="s">
        <v>21</v>
      </c>
      <c r="L80" s="109" t="s">
        <v>21</v>
      </c>
      <c r="M80" s="112" t="s">
        <v>21</v>
      </c>
      <c r="Q80" s="101"/>
    </row>
    <row r="81" spans="1:17" s="10" customFormat="1" ht="18.75" customHeight="1">
      <c r="A81" s="113" t="s">
        <v>114</v>
      </c>
      <c r="B81" s="207" t="s">
        <v>115</v>
      </c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Q81" s="114"/>
    </row>
    <row r="82" spans="1:17" s="57" customFormat="1" ht="16.5" customHeight="1">
      <c r="A82" s="95"/>
      <c r="B82" s="208" t="s">
        <v>116</v>
      </c>
      <c r="C82" s="208"/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Q82" s="101"/>
    </row>
    <row r="83" spans="1:17" s="10" customFormat="1" ht="7.5" customHeight="1">
      <c r="A83" s="115"/>
      <c r="B83" s="208"/>
      <c r="C83" s="208"/>
      <c r="D83" s="208"/>
      <c r="E83" s="208"/>
      <c r="F83" s="208"/>
      <c r="G83" s="208"/>
      <c r="H83" s="208"/>
      <c r="I83" s="208"/>
      <c r="J83" s="208"/>
      <c r="K83" s="208"/>
      <c r="L83" s="35"/>
      <c r="M83" s="35"/>
      <c r="Q83" s="114"/>
    </row>
    <row r="84" spans="1:17" s="10" customFormat="1" ht="6" customHeight="1">
      <c r="A84" s="115"/>
      <c r="B84" s="208"/>
      <c r="C84" s="208"/>
      <c r="D84" s="208"/>
      <c r="E84" s="208"/>
      <c r="F84" s="208"/>
      <c r="G84" s="208"/>
      <c r="H84" s="208"/>
      <c r="I84" s="208"/>
      <c r="J84" s="208"/>
      <c r="K84" s="208"/>
      <c r="L84" s="35"/>
      <c r="M84" s="35"/>
      <c r="Q84" s="114"/>
    </row>
    <row r="85" spans="1:17" s="57" customFormat="1" ht="30.75" customHeight="1">
      <c r="A85" s="116" t="s">
        <v>117</v>
      </c>
      <c r="B85" s="209" t="s">
        <v>118</v>
      </c>
      <c r="C85" s="209"/>
      <c r="D85" s="209"/>
      <c r="E85" s="209"/>
      <c r="F85" s="209"/>
      <c r="G85" s="209"/>
      <c r="H85" s="37"/>
      <c r="I85" s="117"/>
      <c r="J85" s="118"/>
      <c r="K85" s="119"/>
      <c r="L85" s="210" t="s">
        <v>119</v>
      </c>
      <c r="M85" s="210"/>
      <c r="Q85" s="101"/>
    </row>
    <row r="86" spans="1:17" s="123" customFormat="1" ht="30" customHeight="1">
      <c r="A86" s="120"/>
      <c r="B86" s="211" t="s">
        <v>120</v>
      </c>
      <c r="C86" s="211"/>
      <c r="D86" s="211"/>
      <c r="E86" s="211"/>
      <c r="F86" s="211"/>
      <c r="G86" s="211"/>
      <c r="H86" s="121"/>
      <c r="I86" s="212" t="s">
        <v>121</v>
      </c>
      <c r="J86" s="212"/>
      <c r="K86" s="122"/>
      <c r="L86" s="212" t="s">
        <v>122</v>
      </c>
      <c r="M86" s="212"/>
      <c r="Q86" s="124"/>
    </row>
    <row r="87" spans="1:17" s="123" customFormat="1" ht="12" customHeight="1">
      <c r="A87" s="120"/>
      <c r="B87" s="213"/>
      <c r="C87" s="213"/>
      <c r="D87" s="213"/>
      <c r="E87" s="213"/>
      <c r="F87" s="213"/>
      <c r="G87" s="213"/>
      <c r="H87" s="38" t="s">
        <v>123</v>
      </c>
      <c r="I87" s="125"/>
      <c r="J87" s="126"/>
      <c r="K87" s="120"/>
      <c r="L87" s="121"/>
      <c r="M87" s="121"/>
      <c r="Q87" s="124"/>
    </row>
    <row r="88" spans="1:17" s="129" customFormat="1" ht="32.25" customHeight="1">
      <c r="A88" s="116" t="s">
        <v>124</v>
      </c>
      <c r="B88" s="214" t="s">
        <v>118</v>
      </c>
      <c r="C88" s="214"/>
      <c r="D88" s="214"/>
      <c r="E88" s="214"/>
      <c r="F88" s="214"/>
      <c r="G88" s="214"/>
      <c r="H88" s="127"/>
      <c r="I88" s="128"/>
      <c r="J88" s="128"/>
      <c r="K88" s="127"/>
      <c r="L88" s="210" t="s">
        <v>125</v>
      </c>
      <c r="M88" s="210"/>
      <c r="Q88" s="130"/>
    </row>
    <row r="89" spans="1:17" s="129" customFormat="1" ht="32.25" customHeight="1">
      <c r="A89" s="215">
        <v>43720</v>
      </c>
      <c r="B89" s="215"/>
      <c r="C89" s="216" t="s">
        <v>126</v>
      </c>
      <c r="D89" s="216"/>
      <c r="E89" s="216"/>
      <c r="F89" s="216"/>
      <c r="G89" s="216"/>
      <c r="I89" s="131"/>
      <c r="J89" s="132" t="s">
        <v>127</v>
      </c>
      <c r="L89" s="217" t="s">
        <v>122</v>
      </c>
      <c r="M89" s="217"/>
      <c r="Q89" s="130"/>
    </row>
  </sheetData>
  <sheetProtection selectLockedCells="1" selectUnlockedCells="1"/>
  <mergeCells count="85">
    <mergeCell ref="B87:G87"/>
    <mergeCell ref="B88:G88"/>
    <mergeCell ref="L88:M88"/>
    <mergeCell ref="A89:B89"/>
    <mergeCell ref="C89:G89"/>
    <mergeCell ref="L89:M89"/>
    <mergeCell ref="B84:K84"/>
    <mergeCell ref="B85:G85"/>
    <mergeCell ref="L85:M85"/>
    <mergeCell ref="B86:G86"/>
    <mergeCell ref="I86:J86"/>
    <mergeCell ref="L86:M86"/>
    <mergeCell ref="E38:H38"/>
    <mergeCell ref="J38:J39"/>
    <mergeCell ref="K38:L38"/>
    <mergeCell ref="B81:M81"/>
    <mergeCell ref="B82:M82"/>
    <mergeCell ref="B83:K83"/>
    <mergeCell ref="A35:M35"/>
    <mergeCell ref="A36:A39"/>
    <mergeCell ref="B36:B39"/>
    <mergeCell ref="C36:C39"/>
    <mergeCell ref="D36:M36"/>
    <mergeCell ref="D37:H37"/>
    <mergeCell ref="I37:I39"/>
    <mergeCell ref="J37:L37"/>
    <mergeCell ref="M37:M39"/>
    <mergeCell ref="D38:D39"/>
    <mergeCell ref="A32:D32"/>
    <mergeCell ref="F32:G32"/>
    <mergeCell ref="J32:K32"/>
    <mergeCell ref="L32:M32"/>
    <mergeCell ref="A33:D33"/>
    <mergeCell ref="F33:G33"/>
    <mergeCell ref="J33:K33"/>
    <mergeCell ref="L33:M33"/>
    <mergeCell ref="A30:D30"/>
    <mergeCell ref="F30:G30"/>
    <mergeCell ref="J30:K30"/>
    <mergeCell ref="L30:M30"/>
    <mergeCell ref="A31:D31"/>
    <mergeCell ref="F31:G31"/>
    <mergeCell ref="J31:K31"/>
    <mergeCell ref="L31:M31"/>
    <mergeCell ref="A28:D28"/>
    <mergeCell ref="F28:G28"/>
    <mergeCell ref="J28:K28"/>
    <mergeCell ref="L28:M28"/>
    <mergeCell ref="A29:D29"/>
    <mergeCell ref="F29:G29"/>
    <mergeCell ref="J29:K29"/>
    <mergeCell ref="L29:M29"/>
    <mergeCell ref="A26:D26"/>
    <mergeCell ref="F26:G26"/>
    <mergeCell ref="J26:K26"/>
    <mergeCell ref="L26:M26"/>
    <mergeCell ref="A27:D27"/>
    <mergeCell ref="F27:G27"/>
    <mergeCell ref="J27:K27"/>
    <mergeCell ref="L27:M27"/>
    <mergeCell ref="A24:D24"/>
    <mergeCell ref="F24:G24"/>
    <mergeCell ref="J24:K24"/>
    <mergeCell ref="L24:M24"/>
    <mergeCell ref="A25:D25"/>
    <mergeCell ref="F25:G25"/>
    <mergeCell ref="J25:K25"/>
    <mergeCell ref="L25:M25"/>
    <mergeCell ref="D13:K13"/>
    <mergeCell ref="B15:K15"/>
    <mergeCell ref="A17:G17"/>
    <mergeCell ref="A21:M21"/>
    <mergeCell ref="A22:D23"/>
    <mergeCell ref="E22:E23"/>
    <mergeCell ref="F22:G23"/>
    <mergeCell ref="H22:M22"/>
    <mergeCell ref="J23:K23"/>
    <mergeCell ref="L23:M23"/>
    <mergeCell ref="A5:L5"/>
    <mergeCell ref="A6:L6"/>
    <mergeCell ref="K9:L9"/>
    <mergeCell ref="A10:C10"/>
    <mergeCell ref="D10:F10"/>
    <mergeCell ref="A12:C12"/>
    <mergeCell ref="D12:K12"/>
  </mergeCells>
  <dataValidations count="1">
    <dataValidation type="list" allowBlank="1" showErrorMessage="1" sqref="D12:K12">
      <formula1>$Q$2:$Q$63</formula1>
      <formula2>0</formula2>
    </dataValidation>
  </dataValidations>
  <printOptions/>
  <pageMargins left="0.19652777777777777" right="0.19652777777777777" top="0.39375" bottom="0.19652777777777777" header="0.5118055555555555" footer="0.5118055555555555"/>
  <pageSetup horizontalDpi="300" verticalDpi="300" orientation="landscape" scale="73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="80" zoomScaleSheetLayoutView="80" zoomScalePageLayoutView="0" workbookViewId="0" topLeftCell="A1">
      <selection activeCell="F12" sqref="F12"/>
    </sheetView>
  </sheetViews>
  <sheetFormatPr defaultColWidth="9.00390625" defaultRowHeight="21.75" customHeight="1"/>
  <cols>
    <col min="1" max="1" width="28.421875" style="133" customWidth="1"/>
    <col min="2" max="2" width="4.140625" style="133" customWidth="1"/>
    <col min="3" max="3" width="12.140625" style="133" customWidth="1"/>
    <col min="4" max="4" width="11.421875" style="133" customWidth="1"/>
    <col min="5" max="5" width="12.140625" style="133" customWidth="1"/>
    <col min="6" max="7" width="11.57421875" style="133" customWidth="1"/>
    <col min="8" max="8" width="11.7109375" style="133" customWidth="1"/>
    <col min="9" max="9" width="13.7109375" style="133" customWidth="1"/>
    <col min="10" max="10" width="12.421875" style="133" customWidth="1"/>
    <col min="11" max="11" width="12.57421875" style="133" customWidth="1"/>
    <col min="12" max="12" width="6.421875" style="133" customWidth="1"/>
    <col min="13" max="13" width="5.57421875" style="133" customWidth="1"/>
    <col min="14" max="14" width="11.140625" style="133" customWidth="1"/>
    <col min="15" max="16384" width="9.00390625" style="133" customWidth="1"/>
  </cols>
  <sheetData>
    <row r="1" spans="1:11" s="135" customFormat="1" ht="21.75" customHeight="1">
      <c r="A1" s="134"/>
      <c r="B1" s="134"/>
      <c r="C1" s="134"/>
      <c r="D1" s="134"/>
      <c r="E1" s="134"/>
      <c r="F1" s="134"/>
      <c r="G1" s="134"/>
      <c r="H1" s="134"/>
      <c r="I1" s="218" t="s">
        <v>128</v>
      </c>
      <c r="J1" s="218"/>
      <c r="K1" s="134"/>
    </row>
    <row r="2" spans="1:11" s="135" customFormat="1" ht="31.5" customHeight="1">
      <c r="A2" s="134"/>
      <c r="B2" s="134"/>
      <c r="C2" s="134"/>
      <c r="D2" s="134"/>
      <c r="E2" s="219"/>
      <c r="F2" s="219"/>
      <c r="G2" s="219"/>
      <c r="H2" s="219"/>
      <c r="I2" s="219"/>
      <c r="J2" s="219"/>
      <c r="K2" s="219"/>
    </row>
    <row r="3" spans="1:11" ht="30" customHeight="1">
      <c r="A3" s="134"/>
      <c r="B3" s="134"/>
      <c r="C3" s="134"/>
      <c r="D3" s="134"/>
      <c r="E3" s="220" t="str">
        <f>Данные!B15</f>
        <v>Выборы главы и депутатов Совета Журавского сельского поселения</v>
      </c>
      <c r="F3" s="220"/>
      <c r="G3" s="220"/>
      <c r="H3" s="220"/>
      <c r="I3" s="220"/>
      <c r="J3" s="220"/>
      <c r="K3" s="220"/>
    </row>
    <row r="4" spans="1:11" s="135" customFormat="1" ht="31.5" customHeight="1">
      <c r="A4" s="221" t="s">
        <v>129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</row>
    <row r="5" spans="1:11" ht="21.75" customHeight="1">
      <c r="A5" s="137"/>
      <c r="B5" s="222" t="str">
        <f>Данные!B88</f>
        <v>территориальной избирательной комиссии Кореновская </v>
      </c>
      <c r="C5" s="222"/>
      <c r="D5" s="222"/>
      <c r="E5" s="222"/>
      <c r="F5" s="222"/>
      <c r="G5" s="222"/>
      <c r="H5" s="222"/>
      <c r="I5" s="222"/>
      <c r="J5" s="135"/>
      <c r="K5" s="135"/>
    </row>
    <row r="6" spans="1:11" s="135" customFormat="1" ht="12" customHeight="1">
      <c r="A6" s="138"/>
      <c r="B6" s="223" t="s">
        <v>130</v>
      </c>
      <c r="C6" s="223"/>
      <c r="D6" s="223"/>
      <c r="E6" s="223"/>
      <c r="F6" s="223"/>
      <c r="G6" s="223"/>
      <c r="H6" s="223"/>
      <c r="I6" s="223"/>
      <c r="J6" s="138"/>
      <c r="K6" s="138"/>
    </row>
    <row r="7" spans="1:11" s="135" customFormat="1" ht="12.75" customHeight="1">
      <c r="A7" s="138"/>
      <c r="B7" s="140"/>
      <c r="C7" s="140"/>
      <c r="D7" s="141"/>
      <c r="E7" s="141"/>
      <c r="F7" s="141"/>
      <c r="G7" s="141"/>
      <c r="H7" s="141"/>
      <c r="I7" s="141"/>
      <c r="J7" s="138"/>
      <c r="K7" s="138"/>
    </row>
    <row r="8" spans="1:11" s="135" customFormat="1" ht="21.75" customHeight="1">
      <c r="A8" s="224" t="s">
        <v>131</v>
      </c>
      <c r="B8" s="225" t="s">
        <v>13</v>
      </c>
      <c r="C8" s="224" t="s">
        <v>132</v>
      </c>
      <c r="D8" s="224" t="s">
        <v>133</v>
      </c>
      <c r="E8" s="224"/>
      <c r="F8" s="224"/>
      <c r="G8" s="224"/>
      <c r="H8" s="224"/>
      <c r="I8" s="224"/>
      <c r="J8" s="224"/>
      <c r="K8" s="224"/>
    </row>
    <row r="9" spans="1:11" s="135" customFormat="1" ht="21.75" customHeight="1">
      <c r="A9" s="224"/>
      <c r="B9" s="225"/>
      <c r="C9" s="224"/>
      <c r="D9" s="224" t="s">
        <v>134</v>
      </c>
      <c r="E9" s="224"/>
      <c r="F9" s="224"/>
      <c r="G9" s="224"/>
      <c r="H9" s="224" t="s">
        <v>135</v>
      </c>
      <c r="I9" s="224"/>
      <c r="J9" s="224"/>
      <c r="K9" s="224" t="s">
        <v>136</v>
      </c>
    </row>
    <row r="10" spans="1:11" s="135" customFormat="1" ht="21.75" customHeight="1">
      <c r="A10" s="224"/>
      <c r="B10" s="225"/>
      <c r="C10" s="224"/>
      <c r="D10" s="224" t="s">
        <v>137</v>
      </c>
      <c r="E10" s="224" t="s">
        <v>138</v>
      </c>
      <c r="F10" s="224"/>
      <c r="G10" s="224"/>
      <c r="H10" s="224" t="s">
        <v>139</v>
      </c>
      <c r="I10" s="224" t="s">
        <v>138</v>
      </c>
      <c r="J10" s="224"/>
      <c r="K10" s="224"/>
    </row>
    <row r="11" spans="1:11" s="135" customFormat="1" ht="61.5" customHeight="1">
      <c r="A11" s="224"/>
      <c r="B11" s="225"/>
      <c r="C11" s="224"/>
      <c r="D11" s="224"/>
      <c r="E11" s="142" t="s">
        <v>140</v>
      </c>
      <c r="F11" s="142" t="s">
        <v>141</v>
      </c>
      <c r="G11" s="142" t="s">
        <v>142</v>
      </c>
      <c r="H11" s="224"/>
      <c r="I11" s="142" t="s">
        <v>143</v>
      </c>
      <c r="J11" s="143" t="s">
        <v>144</v>
      </c>
      <c r="K11" s="224"/>
    </row>
    <row r="12" spans="1:11" s="135" customFormat="1" ht="21.75" customHeight="1">
      <c r="A12" s="142">
        <v>1</v>
      </c>
      <c r="B12" s="144">
        <v>2</v>
      </c>
      <c r="C12" s="142">
        <v>3</v>
      </c>
      <c r="D12" s="144">
        <v>4</v>
      </c>
      <c r="E12" s="142">
        <v>5</v>
      </c>
      <c r="F12" s="144">
        <v>6</v>
      </c>
      <c r="G12" s="142">
        <v>7</v>
      </c>
      <c r="H12" s="144">
        <v>8</v>
      </c>
      <c r="I12" s="142">
        <v>9</v>
      </c>
      <c r="J12" s="144">
        <v>10</v>
      </c>
      <c r="K12" s="142">
        <v>11</v>
      </c>
    </row>
    <row r="13" spans="1:11" s="135" customFormat="1" ht="67.5" customHeight="1">
      <c r="A13" s="145" t="s">
        <v>145</v>
      </c>
      <c r="B13" s="146" t="s">
        <v>79</v>
      </c>
      <c r="C13" s="147">
        <f>C14+C15</f>
        <v>114720.64</v>
      </c>
      <c r="D13" s="147">
        <f>D14+D15</f>
        <v>0</v>
      </c>
      <c r="E13" s="147">
        <f>E14+E15</f>
        <v>0</v>
      </c>
      <c r="F13" s="147">
        <f>F14+F15</f>
        <v>0</v>
      </c>
      <c r="G13" s="148" t="s">
        <v>146</v>
      </c>
      <c r="H13" s="147">
        <f>H14+H15</f>
        <v>9935.2</v>
      </c>
      <c r="I13" s="147">
        <f>I14+I15</f>
        <v>7935.2</v>
      </c>
      <c r="J13" s="147">
        <f>J15</f>
        <v>2000</v>
      </c>
      <c r="K13" s="147">
        <f>K15</f>
        <v>104785.44</v>
      </c>
    </row>
    <row r="14" spans="1:11" ht="33.75" customHeight="1">
      <c r="A14" s="149" t="s">
        <v>147</v>
      </c>
      <c r="B14" s="146" t="s">
        <v>148</v>
      </c>
      <c r="C14" s="147">
        <f>D14+H14</f>
        <v>0</v>
      </c>
      <c r="D14" s="147">
        <f>SUM(E14)</f>
        <v>0</v>
      </c>
      <c r="E14" s="147"/>
      <c r="F14" s="147"/>
      <c r="G14" s="148" t="s">
        <v>146</v>
      </c>
      <c r="H14" s="150">
        <f>SUM(I14)</f>
        <v>0</v>
      </c>
      <c r="I14" s="151"/>
      <c r="J14" s="148" t="s">
        <v>146</v>
      </c>
      <c r="K14" s="148" t="s">
        <v>146</v>
      </c>
    </row>
    <row r="15" spans="1:11" ht="21.75" customHeight="1">
      <c r="A15" s="149" t="s">
        <v>149</v>
      </c>
      <c r="B15" s="152" t="s">
        <v>150</v>
      </c>
      <c r="C15" s="147">
        <f>D15+H15+K15</f>
        <v>114720.64</v>
      </c>
      <c r="D15" s="147">
        <f>SUM(E15:F15)</f>
        <v>0</v>
      </c>
      <c r="E15" s="147"/>
      <c r="F15" s="147"/>
      <c r="G15" s="148" t="s">
        <v>146</v>
      </c>
      <c r="H15" s="147">
        <f>SUM(I15:J15)</f>
        <v>9935.2</v>
      </c>
      <c r="I15" s="151">
        <v>7935.2</v>
      </c>
      <c r="J15" s="151">
        <v>2000</v>
      </c>
      <c r="K15" s="151">
        <v>104785.44</v>
      </c>
    </row>
    <row r="16" spans="1:11" s="135" customFormat="1" ht="21.75" customHeight="1">
      <c r="A16" s="226" t="s">
        <v>151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</row>
    <row r="17" spans="1:11" s="135" customFormat="1" ht="9.75" customHeight="1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</row>
    <row r="18" spans="1:11" s="157" customFormat="1" ht="15" customHeight="1">
      <c r="A18" s="227" t="s">
        <v>152</v>
      </c>
      <c r="B18" s="227"/>
      <c r="C18" s="227"/>
      <c r="D18" s="154"/>
      <c r="E18" s="155"/>
      <c r="F18" s="228" t="str">
        <f>Данные!L85</f>
        <v>Пак О.М.</v>
      </c>
      <c r="G18" s="228"/>
      <c r="H18" s="156"/>
      <c r="I18" s="134"/>
      <c r="J18" s="134"/>
      <c r="K18" s="134"/>
    </row>
    <row r="19" spans="1:11" s="157" customFormat="1" ht="12" customHeight="1">
      <c r="A19" s="158"/>
      <c r="B19" s="158"/>
      <c r="C19" s="158"/>
      <c r="D19" s="139" t="s">
        <v>121</v>
      </c>
      <c r="E19" s="140"/>
      <c r="F19" s="223" t="s">
        <v>122</v>
      </c>
      <c r="G19" s="223"/>
      <c r="H19" s="140"/>
      <c r="I19" s="158"/>
      <c r="J19" s="158"/>
      <c r="K19" s="158"/>
    </row>
    <row r="20" spans="1:11" s="157" customFormat="1" ht="21.75" customHeight="1">
      <c r="A20" s="134"/>
      <c r="B20" s="159"/>
      <c r="C20" s="159" t="s">
        <v>123</v>
      </c>
      <c r="D20" s="159"/>
      <c r="E20" s="160"/>
      <c r="F20" s="136"/>
      <c r="G20" s="136"/>
      <c r="H20" s="136"/>
      <c r="I20" s="134"/>
      <c r="J20" s="134"/>
      <c r="K20" s="134"/>
    </row>
    <row r="21" spans="1:11" s="157" customFormat="1" ht="15" customHeight="1">
      <c r="A21" s="227" t="s">
        <v>153</v>
      </c>
      <c r="B21" s="227"/>
      <c r="C21" s="227"/>
      <c r="D21" s="154"/>
      <c r="E21" s="155"/>
      <c r="F21" s="228" t="str">
        <f>Данные!L88</f>
        <v>Поцуло  Е.А.</v>
      </c>
      <c r="G21" s="228"/>
      <c r="H21" s="156"/>
      <c r="I21" s="134"/>
      <c r="J21" s="134"/>
      <c r="K21" s="134"/>
    </row>
    <row r="22" spans="1:11" s="157" customFormat="1" ht="7.5" customHeight="1">
      <c r="A22" s="161">
        <f>(C13*100)/11</f>
        <v>1042914.9090909091</v>
      </c>
      <c r="B22" s="158"/>
      <c r="C22" s="158"/>
      <c r="D22" s="139" t="s">
        <v>121</v>
      </c>
      <c r="E22" s="140"/>
      <c r="F22" s="223" t="s">
        <v>122</v>
      </c>
      <c r="G22" s="223"/>
      <c r="H22" s="140"/>
      <c r="I22" s="158"/>
      <c r="J22" s="158"/>
      <c r="K22" s="158"/>
    </row>
    <row r="23" spans="1:11" s="162" customFormat="1" ht="21.75" customHeight="1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</row>
  </sheetData>
  <sheetProtection selectLockedCells="1" selectUnlockedCells="1"/>
  <mergeCells count="24">
    <mergeCell ref="F22:G22"/>
    <mergeCell ref="I10:J10"/>
    <mergeCell ref="A16:K16"/>
    <mergeCell ref="A18:C18"/>
    <mergeCell ref="F18:G18"/>
    <mergeCell ref="F19:G19"/>
    <mergeCell ref="A21:C21"/>
    <mergeCell ref="F21:G21"/>
    <mergeCell ref="A8:A11"/>
    <mergeCell ref="B8:B11"/>
    <mergeCell ref="C8:C11"/>
    <mergeCell ref="D8:K8"/>
    <mergeCell ref="D9:G9"/>
    <mergeCell ref="H9:J9"/>
    <mergeCell ref="K9:K11"/>
    <mergeCell ref="D10:D11"/>
    <mergeCell ref="E10:G10"/>
    <mergeCell ref="H10:H11"/>
    <mergeCell ref="I1:J1"/>
    <mergeCell ref="E2:K2"/>
    <mergeCell ref="E3:K3"/>
    <mergeCell ref="A4:K4"/>
    <mergeCell ref="B5:I5"/>
    <mergeCell ref="B6:I6"/>
  </mergeCells>
  <printOptions/>
  <pageMargins left="0.11805555555555555" right="0.11805555555555555" top="0.5513888888888889" bottom="0.354166666666666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1"/>
  <sheetViews>
    <sheetView view="pageBreakPreview" zoomScale="80" zoomScaleSheetLayoutView="80" zoomScalePageLayoutView="0" workbookViewId="0" topLeftCell="A55">
      <selection activeCell="C19" sqref="C19"/>
    </sheetView>
  </sheetViews>
  <sheetFormatPr defaultColWidth="8.7109375" defaultRowHeight="15"/>
  <cols>
    <col min="1" max="1" width="9.00390625" style="163" customWidth="1"/>
    <col min="2" max="2" width="13.57421875" style="163" customWidth="1"/>
    <col min="3" max="3" width="77.140625" style="164" customWidth="1"/>
  </cols>
  <sheetData>
    <row r="1" spans="1:3" ht="32.25" customHeight="1">
      <c r="A1" s="165" t="s">
        <v>154</v>
      </c>
      <c r="B1" s="165" t="s">
        <v>155</v>
      </c>
      <c r="C1" s="166" t="s">
        <v>156</v>
      </c>
    </row>
    <row r="2" spans="1:3" ht="30.75" customHeight="1">
      <c r="A2" s="167" t="s">
        <v>157</v>
      </c>
      <c r="B2" s="167" t="s">
        <v>158</v>
      </c>
      <c r="C2" s="168" t="s">
        <v>159</v>
      </c>
    </row>
    <row r="3" spans="1:3" ht="30.75" customHeight="1">
      <c r="A3" s="167" t="s">
        <v>160</v>
      </c>
      <c r="B3" s="167" t="s">
        <v>161</v>
      </c>
      <c r="C3" s="168" t="s">
        <v>162</v>
      </c>
    </row>
    <row r="4" spans="1:3" ht="30.75" customHeight="1">
      <c r="A4" s="167" t="s">
        <v>163</v>
      </c>
      <c r="B4" s="167" t="s">
        <v>164</v>
      </c>
      <c r="C4" s="168" t="s">
        <v>165</v>
      </c>
    </row>
    <row r="5" spans="1:3" ht="30.75" customHeight="1">
      <c r="A5" s="167" t="s">
        <v>166</v>
      </c>
      <c r="B5" s="167" t="s">
        <v>167</v>
      </c>
      <c r="C5" s="168" t="s">
        <v>168</v>
      </c>
    </row>
    <row r="6" spans="1:3" ht="30.75" customHeight="1">
      <c r="A6" s="167" t="s">
        <v>169</v>
      </c>
      <c r="B6" s="167" t="s">
        <v>170</v>
      </c>
      <c r="C6" s="168" t="s">
        <v>171</v>
      </c>
    </row>
    <row r="7" spans="1:3" ht="30.75" customHeight="1">
      <c r="A7" s="167" t="s">
        <v>172</v>
      </c>
      <c r="B7" s="167" t="s">
        <v>173</v>
      </c>
      <c r="C7" s="168" t="s">
        <v>174</v>
      </c>
    </row>
    <row r="8" spans="1:3" ht="30.75" customHeight="1">
      <c r="A8" s="167" t="s">
        <v>175</v>
      </c>
      <c r="B8" s="167" t="s">
        <v>176</v>
      </c>
      <c r="C8" s="168" t="s">
        <v>177</v>
      </c>
    </row>
    <row r="9" spans="1:3" ht="30.75" customHeight="1">
      <c r="A9" s="167" t="s">
        <v>178</v>
      </c>
      <c r="B9" s="167" t="s">
        <v>179</v>
      </c>
      <c r="C9" s="168" t="s">
        <v>180</v>
      </c>
    </row>
    <row r="10" spans="1:3" ht="30.75" customHeight="1">
      <c r="A10" s="167" t="s">
        <v>181</v>
      </c>
      <c r="B10" s="167" t="s">
        <v>182</v>
      </c>
      <c r="C10" s="168" t="s">
        <v>183</v>
      </c>
    </row>
    <row r="11" spans="1:3" ht="30.75" customHeight="1">
      <c r="A11" s="167" t="s">
        <v>20</v>
      </c>
      <c r="B11" s="167" t="s">
        <v>184</v>
      </c>
      <c r="C11" s="168" t="s">
        <v>185</v>
      </c>
    </row>
    <row r="12" spans="1:3" ht="30.75" customHeight="1">
      <c r="A12" s="167" t="s">
        <v>148</v>
      </c>
      <c r="B12" s="167" t="s">
        <v>186</v>
      </c>
      <c r="C12" s="168" t="s">
        <v>187</v>
      </c>
    </row>
    <row r="13" spans="1:3" ht="30.75" customHeight="1">
      <c r="A13" s="167" t="s">
        <v>150</v>
      </c>
      <c r="B13" s="167" t="s">
        <v>188</v>
      </c>
      <c r="C13" s="168" t="s">
        <v>189</v>
      </c>
    </row>
    <row r="14" spans="1:3" ht="30.75" customHeight="1">
      <c r="A14" s="167" t="s">
        <v>190</v>
      </c>
      <c r="B14" s="167" t="s">
        <v>191</v>
      </c>
      <c r="C14" s="168" t="s">
        <v>192</v>
      </c>
    </row>
    <row r="15" spans="1:3" ht="30.75" customHeight="1">
      <c r="A15" s="167" t="s">
        <v>193</v>
      </c>
      <c r="B15" s="167" t="s">
        <v>194</v>
      </c>
      <c r="C15" s="168" t="s">
        <v>195</v>
      </c>
    </row>
    <row r="16" spans="1:3" ht="30.75" customHeight="1">
      <c r="A16" s="167" t="s">
        <v>196</v>
      </c>
      <c r="B16" s="167" t="s">
        <v>197</v>
      </c>
      <c r="C16" s="168" t="s">
        <v>198</v>
      </c>
    </row>
    <row r="17" spans="1:3" ht="30.75" customHeight="1">
      <c r="A17" s="167" t="s">
        <v>199</v>
      </c>
      <c r="B17" s="167" t="s">
        <v>200</v>
      </c>
      <c r="C17" s="168" t="s">
        <v>201</v>
      </c>
    </row>
    <row r="18" spans="1:3" ht="30.75" customHeight="1">
      <c r="A18" s="167" t="s">
        <v>202</v>
      </c>
      <c r="B18" s="167" t="s">
        <v>203</v>
      </c>
      <c r="C18" s="168" t="s">
        <v>204</v>
      </c>
    </row>
    <row r="19" spans="1:3" ht="30.75" customHeight="1">
      <c r="A19" s="167" t="s">
        <v>205</v>
      </c>
      <c r="B19" s="167" t="s">
        <v>206</v>
      </c>
      <c r="C19" s="168" t="s">
        <v>6</v>
      </c>
    </row>
    <row r="20" spans="1:3" ht="30.75" customHeight="1">
      <c r="A20" s="167" t="s">
        <v>207</v>
      </c>
      <c r="B20" s="167" t="s">
        <v>208</v>
      </c>
      <c r="C20" s="168" t="s">
        <v>209</v>
      </c>
    </row>
    <row r="21" spans="1:3" ht="30.75" customHeight="1">
      <c r="A21" s="167" t="s">
        <v>23</v>
      </c>
      <c r="B21" s="167" t="s">
        <v>210</v>
      </c>
      <c r="C21" s="168" t="s">
        <v>211</v>
      </c>
    </row>
    <row r="22" spans="1:3" ht="30.75" customHeight="1">
      <c r="A22" s="167" t="s">
        <v>212</v>
      </c>
      <c r="B22" s="167" t="s">
        <v>213</v>
      </c>
      <c r="C22" s="168" t="s">
        <v>214</v>
      </c>
    </row>
    <row r="23" spans="1:3" ht="30.75" customHeight="1">
      <c r="A23" s="167" t="s">
        <v>215</v>
      </c>
      <c r="B23" s="167" t="s">
        <v>216</v>
      </c>
      <c r="C23" s="168" t="s">
        <v>217</v>
      </c>
    </row>
    <row r="24" spans="1:3" ht="30.75" customHeight="1">
      <c r="A24" s="167" t="s">
        <v>218</v>
      </c>
      <c r="B24" s="167" t="s">
        <v>219</v>
      </c>
      <c r="C24" s="168" t="s">
        <v>220</v>
      </c>
    </row>
    <row r="25" spans="1:3" ht="30.75" customHeight="1">
      <c r="A25" s="167" t="s">
        <v>221</v>
      </c>
      <c r="B25" s="167" t="s">
        <v>222</v>
      </c>
      <c r="C25" s="168" t="s">
        <v>223</v>
      </c>
    </row>
    <row r="26" spans="1:3" ht="30.75" customHeight="1">
      <c r="A26" s="167" t="s">
        <v>224</v>
      </c>
      <c r="B26" s="167" t="s">
        <v>225</v>
      </c>
      <c r="C26" s="168" t="s">
        <v>226</v>
      </c>
    </row>
    <row r="27" spans="1:3" ht="30.75" customHeight="1">
      <c r="A27" s="167" t="s">
        <v>227</v>
      </c>
      <c r="B27" s="167" t="s">
        <v>228</v>
      </c>
      <c r="C27" s="168" t="s">
        <v>229</v>
      </c>
    </row>
    <row r="28" spans="1:3" ht="30.75" customHeight="1">
      <c r="A28" s="167" t="s">
        <v>230</v>
      </c>
      <c r="B28" s="167" t="s">
        <v>231</v>
      </c>
      <c r="C28" s="168" t="s">
        <v>232</v>
      </c>
    </row>
    <row r="29" spans="1:3" ht="30.75" customHeight="1">
      <c r="A29" s="167" t="s">
        <v>233</v>
      </c>
      <c r="B29" s="167" t="s">
        <v>234</v>
      </c>
      <c r="C29" s="168" t="s">
        <v>235</v>
      </c>
    </row>
    <row r="30" spans="1:3" ht="30.75" customHeight="1">
      <c r="A30" s="167" t="s">
        <v>236</v>
      </c>
      <c r="B30" s="167" t="s">
        <v>237</v>
      </c>
      <c r="C30" s="168" t="s">
        <v>238</v>
      </c>
    </row>
    <row r="31" spans="1:3" ht="30.75" customHeight="1">
      <c r="A31" s="167" t="s">
        <v>25</v>
      </c>
      <c r="B31" s="167" t="s">
        <v>239</v>
      </c>
      <c r="C31" s="168" t="s">
        <v>240</v>
      </c>
    </row>
    <row r="32" spans="1:3" ht="30.75" customHeight="1">
      <c r="A32" s="167" t="s">
        <v>28</v>
      </c>
      <c r="B32" s="167" t="s">
        <v>241</v>
      </c>
      <c r="C32" s="168" t="s">
        <v>242</v>
      </c>
    </row>
    <row r="33" spans="1:3" ht="30.75" customHeight="1">
      <c r="A33" s="167" t="s">
        <v>30</v>
      </c>
      <c r="B33" s="167" t="s">
        <v>243</v>
      </c>
      <c r="C33" s="168" t="s">
        <v>244</v>
      </c>
    </row>
    <row r="34" spans="1:3" ht="30.75" customHeight="1">
      <c r="A34" s="167" t="s">
        <v>32</v>
      </c>
      <c r="B34" s="167" t="s">
        <v>245</v>
      </c>
      <c r="C34" s="168" t="s">
        <v>246</v>
      </c>
    </row>
    <row r="35" spans="1:3" ht="30.75" customHeight="1">
      <c r="A35" s="167" t="s">
        <v>247</v>
      </c>
      <c r="B35" s="167" t="s">
        <v>248</v>
      </c>
      <c r="C35" s="168" t="s">
        <v>249</v>
      </c>
    </row>
    <row r="36" spans="1:3" ht="30.75" customHeight="1">
      <c r="A36" s="167" t="s">
        <v>250</v>
      </c>
      <c r="B36" s="167" t="s">
        <v>251</v>
      </c>
      <c r="C36" s="168" t="s">
        <v>252</v>
      </c>
    </row>
    <row r="37" spans="1:3" ht="30.75" customHeight="1">
      <c r="A37" s="167" t="s">
        <v>253</v>
      </c>
      <c r="B37" s="167" t="s">
        <v>254</v>
      </c>
      <c r="C37" s="168" t="s">
        <v>255</v>
      </c>
    </row>
    <row r="38" spans="1:3" ht="30.75" customHeight="1">
      <c r="A38" s="167" t="s">
        <v>256</v>
      </c>
      <c r="B38" s="167" t="s">
        <v>257</v>
      </c>
      <c r="C38" s="168" t="s">
        <v>258</v>
      </c>
    </row>
    <row r="39" spans="1:3" ht="30.75" customHeight="1">
      <c r="A39" s="167" t="s">
        <v>259</v>
      </c>
      <c r="B39" s="167" t="s">
        <v>260</v>
      </c>
      <c r="C39" s="168" t="s">
        <v>261</v>
      </c>
    </row>
    <row r="40" spans="1:3" ht="30.75" customHeight="1">
      <c r="A40" s="167" t="s">
        <v>262</v>
      </c>
      <c r="B40" s="167" t="s">
        <v>263</v>
      </c>
      <c r="C40" s="168" t="s">
        <v>264</v>
      </c>
    </row>
    <row r="41" spans="1:3" ht="30.75" customHeight="1">
      <c r="A41" s="167" t="s">
        <v>34</v>
      </c>
      <c r="B41" s="167" t="s">
        <v>265</v>
      </c>
      <c r="C41" s="168" t="s">
        <v>266</v>
      </c>
    </row>
    <row r="42" spans="1:3" ht="30.75" customHeight="1">
      <c r="A42" s="167" t="s">
        <v>267</v>
      </c>
      <c r="B42" s="167" t="s">
        <v>268</v>
      </c>
      <c r="C42" s="168" t="s">
        <v>269</v>
      </c>
    </row>
    <row r="43" spans="1:3" ht="30.75" customHeight="1">
      <c r="A43" s="167" t="s">
        <v>270</v>
      </c>
      <c r="B43" s="167" t="s">
        <v>271</v>
      </c>
      <c r="C43" s="168" t="s">
        <v>272</v>
      </c>
    </row>
    <row r="44" spans="1:3" ht="30.75" customHeight="1">
      <c r="A44" s="167" t="s">
        <v>273</v>
      </c>
      <c r="B44" s="167" t="s">
        <v>274</v>
      </c>
      <c r="C44" s="168" t="s">
        <v>275</v>
      </c>
    </row>
    <row r="45" spans="1:3" ht="30.75" customHeight="1">
      <c r="A45" s="167" t="s">
        <v>276</v>
      </c>
      <c r="B45" s="167" t="s">
        <v>277</v>
      </c>
      <c r="C45" s="168" t="s">
        <v>278</v>
      </c>
    </row>
    <row r="46" spans="1:3" ht="30.75" customHeight="1">
      <c r="A46" s="167" t="s">
        <v>279</v>
      </c>
      <c r="B46" s="167" t="s">
        <v>280</v>
      </c>
      <c r="C46" s="168" t="s">
        <v>281</v>
      </c>
    </row>
    <row r="47" spans="1:3" ht="30.75" customHeight="1">
      <c r="A47" s="167" t="s">
        <v>282</v>
      </c>
      <c r="B47" s="167" t="s">
        <v>283</v>
      </c>
      <c r="C47" s="168" t="s">
        <v>284</v>
      </c>
    </row>
    <row r="48" spans="1:3" ht="30.75" customHeight="1">
      <c r="A48" s="167" t="s">
        <v>285</v>
      </c>
      <c r="B48" s="167" t="s">
        <v>286</v>
      </c>
      <c r="C48" s="168" t="s">
        <v>287</v>
      </c>
    </row>
    <row r="49" spans="1:3" ht="30.75" customHeight="1">
      <c r="A49" s="167" t="s">
        <v>288</v>
      </c>
      <c r="B49" s="167" t="s">
        <v>289</v>
      </c>
      <c r="C49" s="168" t="s">
        <v>290</v>
      </c>
    </row>
    <row r="50" spans="1:3" ht="30.75" customHeight="1">
      <c r="A50" s="167" t="s">
        <v>291</v>
      </c>
      <c r="B50" s="167" t="s">
        <v>292</v>
      </c>
      <c r="C50" s="168" t="s">
        <v>293</v>
      </c>
    </row>
    <row r="51" spans="1:3" ht="30.75" customHeight="1">
      <c r="A51" s="167" t="s">
        <v>36</v>
      </c>
      <c r="B51" s="167" t="s">
        <v>294</v>
      </c>
      <c r="C51" s="168" t="s">
        <v>295</v>
      </c>
    </row>
    <row r="52" spans="1:3" ht="30.75" customHeight="1">
      <c r="A52" s="167" t="s">
        <v>296</v>
      </c>
      <c r="B52" s="167" t="s">
        <v>297</v>
      </c>
      <c r="C52" s="168" t="s">
        <v>298</v>
      </c>
    </row>
    <row r="53" spans="1:3" ht="30.75" customHeight="1">
      <c r="A53" s="167" t="s">
        <v>299</v>
      </c>
      <c r="B53" s="167" t="s">
        <v>300</v>
      </c>
      <c r="C53" s="168" t="s">
        <v>301</v>
      </c>
    </row>
    <row r="54" spans="1:3" ht="30.75" customHeight="1">
      <c r="A54" s="167" t="s">
        <v>302</v>
      </c>
      <c r="B54" s="167" t="s">
        <v>303</v>
      </c>
      <c r="C54" s="168" t="s">
        <v>304</v>
      </c>
    </row>
    <row r="55" spans="1:3" ht="30.75" customHeight="1">
      <c r="A55" s="167" t="s">
        <v>305</v>
      </c>
      <c r="B55" s="167" t="s">
        <v>306</v>
      </c>
      <c r="C55" s="168" t="s">
        <v>307</v>
      </c>
    </row>
    <row r="56" spans="1:3" ht="30.75" customHeight="1">
      <c r="A56" s="167" t="s">
        <v>308</v>
      </c>
      <c r="B56" s="167" t="s">
        <v>309</v>
      </c>
      <c r="C56" s="168" t="s">
        <v>310</v>
      </c>
    </row>
    <row r="57" spans="1:3" ht="30.75" customHeight="1">
      <c r="A57" s="167" t="s">
        <v>311</v>
      </c>
      <c r="B57" s="167" t="s">
        <v>312</v>
      </c>
      <c r="C57" s="168" t="s">
        <v>313</v>
      </c>
    </row>
    <row r="58" spans="1:3" ht="30.75" customHeight="1">
      <c r="A58" s="167" t="s">
        <v>314</v>
      </c>
      <c r="B58" s="167" t="s">
        <v>315</v>
      </c>
      <c r="C58" s="168" t="s">
        <v>316</v>
      </c>
    </row>
    <row r="59" spans="1:3" ht="30.75" customHeight="1">
      <c r="A59" s="167" t="s">
        <v>317</v>
      </c>
      <c r="B59" s="167" t="s">
        <v>318</v>
      </c>
      <c r="C59" s="168" t="s">
        <v>319</v>
      </c>
    </row>
    <row r="60" spans="1:3" ht="30.75" customHeight="1">
      <c r="A60" s="167" t="s">
        <v>320</v>
      </c>
      <c r="B60" s="167" t="s">
        <v>321</v>
      </c>
      <c r="C60" s="168" t="s">
        <v>322</v>
      </c>
    </row>
    <row r="61" spans="1:3" ht="30.75" customHeight="1">
      <c r="A61" s="167" t="s">
        <v>50</v>
      </c>
      <c r="B61" s="167" t="s">
        <v>323</v>
      </c>
      <c r="C61" s="168" t="s">
        <v>324</v>
      </c>
    </row>
    <row r="62" spans="1:3" ht="30.75" customHeight="1">
      <c r="A62" s="167" t="s">
        <v>53</v>
      </c>
      <c r="B62" s="167" t="s">
        <v>325</v>
      </c>
      <c r="C62" s="168" t="s">
        <v>326</v>
      </c>
    </row>
    <row r="63" spans="1:3" ht="30.75" customHeight="1">
      <c r="A63" s="167" t="s">
        <v>55</v>
      </c>
      <c r="B63" s="167" t="s">
        <v>327</v>
      </c>
      <c r="C63" s="168" t="s">
        <v>328</v>
      </c>
    </row>
    <row r="64" spans="1:3" ht="30.75" customHeight="1">
      <c r="A64" s="167" t="s">
        <v>57</v>
      </c>
      <c r="B64" s="167" t="s">
        <v>329</v>
      </c>
      <c r="C64" s="168"/>
    </row>
    <row r="65" spans="1:3" ht="30.75" customHeight="1">
      <c r="A65" s="167" t="s">
        <v>330</v>
      </c>
      <c r="B65" s="167" t="s">
        <v>331</v>
      </c>
      <c r="C65" s="168"/>
    </row>
    <row r="66" spans="1:3" ht="30.75" customHeight="1">
      <c r="A66" s="167" t="s">
        <v>332</v>
      </c>
      <c r="B66" s="167" t="s">
        <v>333</v>
      </c>
      <c r="C66" s="168"/>
    </row>
    <row r="67" spans="1:3" ht="30.75" customHeight="1">
      <c r="A67" s="167" t="s">
        <v>334</v>
      </c>
      <c r="B67" s="167" t="s">
        <v>335</v>
      </c>
      <c r="C67" s="168"/>
    </row>
    <row r="68" spans="1:3" ht="30.75" customHeight="1">
      <c r="A68" s="167" t="s">
        <v>336</v>
      </c>
      <c r="B68" s="167" t="s">
        <v>337</v>
      </c>
      <c r="C68" s="168"/>
    </row>
    <row r="69" spans="1:3" ht="30.75" customHeight="1">
      <c r="A69" s="167" t="s">
        <v>338</v>
      </c>
      <c r="B69" s="167" t="s">
        <v>339</v>
      </c>
      <c r="C69" s="168"/>
    </row>
    <row r="70" spans="1:3" ht="30.75" customHeight="1">
      <c r="A70" s="167" t="s">
        <v>340</v>
      </c>
      <c r="B70" s="167" t="s">
        <v>341</v>
      </c>
      <c r="C70" s="168"/>
    </row>
    <row r="71" spans="1:3" ht="30.75" customHeight="1">
      <c r="A71" s="167" t="s">
        <v>59</v>
      </c>
      <c r="B71" s="167" t="s">
        <v>342</v>
      </c>
      <c r="C71" s="168"/>
    </row>
    <row r="72" spans="1:3" ht="30.75" customHeight="1">
      <c r="A72" s="167" t="s">
        <v>343</v>
      </c>
      <c r="B72" s="167" t="s">
        <v>344</v>
      </c>
      <c r="C72" s="168"/>
    </row>
    <row r="73" spans="1:3" ht="30.75" customHeight="1">
      <c r="A73" s="167" t="s">
        <v>345</v>
      </c>
      <c r="B73" s="167" t="s">
        <v>346</v>
      </c>
      <c r="C73" s="168"/>
    </row>
    <row r="74" spans="1:3" ht="30.75" customHeight="1">
      <c r="A74" s="167" t="s">
        <v>347</v>
      </c>
      <c r="B74" s="167" t="s">
        <v>348</v>
      </c>
      <c r="C74" s="168"/>
    </row>
    <row r="75" spans="1:3" ht="30.75" customHeight="1">
      <c r="A75" s="167" t="s">
        <v>349</v>
      </c>
      <c r="B75" s="167" t="s">
        <v>350</v>
      </c>
      <c r="C75" s="168"/>
    </row>
    <row r="76" spans="1:3" ht="30.75" customHeight="1">
      <c r="A76" s="167" t="s">
        <v>351</v>
      </c>
      <c r="B76" s="167" t="s">
        <v>352</v>
      </c>
      <c r="C76" s="168"/>
    </row>
    <row r="77" spans="1:3" ht="30.75" customHeight="1">
      <c r="A77" s="167" t="s">
        <v>353</v>
      </c>
      <c r="B77" s="167" t="s">
        <v>354</v>
      </c>
      <c r="C77" s="168"/>
    </row>
    <row r="78" spans="1:3" ht="30.75" customHeight="1">
      <c r="A78" s="167" t="s">
        <v>355</v>
      </c>
      <c r="B78" s="167" t="s">
        <v>356</v>
      </c>
      <c r="C78" s="168"/>
    </row>
    <row r="79" spans="1:3" ht="30.75" customHeight="1">
      <c r="A79" s="167" t="s">
        <v>357</v>
      </c>
      <c r="B79" s="167" t="s">
        <v>358</v>
      </c>
      <c r="C79" s="168"/>
    </row>
    <row r="80" spans="1:3" ht="30.75" customHeight="1">
      <c r="A80" s="167" t="s">
        <v>359</v>
      </c>
      <c r="B80" s="167" t="s">
        <v>360</v>
      </c>
      <c r="C80" s="168"/>
    </row>
    <row r="81" spans="1:3" ht="30.75" customHeight="1">
      <c r="A81" s="167" t="s">
        <v>61</v>
      </c>
      <c r="B81" s="167" t="s">
        <v>361</v>
      </c>
      <c r="C81" s="168"/>
    </row>
    <row r="82" spans="1:3" ht="30.75" customHeight="1">
      <c r="A82" s="167" t="s">
        <v>63</v>
      </c>
      <c r="B82" s="167" t="s">
        <v>362</v>
      </c>
      <c r="C82" s="168"/>
    </row>
    <row r="83" spans="1:3" ht="30.75" customHeight="1">
      <c r="A83" s="167" t="s">
        <v>65</v>
      </c>
      <c r="B83" s="167" t="s">
        <v>363</v>
      </c>
      <c r="C83" s="168"/>
    </row>
    <row r="84" spans="1:3" ht="30.75" customHeight="1">
      <c r="A84" s="167" t="s">
        <v>364</v>
      </c>
      <c r="B84" s="167" t="s">
        <v>365</v>
      </c>
      <c r="C84" s="168"/>
    </row>
    <row r="85" spans="1:3" ht="30.75" customHeight="1">
      <c r="A85" s="167" t="s">
        <v>366</v>
      </c>
      <c r="B85" s="167" t="s">
        <v>367</v>
      </c>
      <c r="C85" s="168"/>
    </row>
    <row r="86" spans="1:3" ht="30.75" customHeight="1">
      <c r="A86" s="167" t="s">
        <v>368</v>
      </c>
      <c r="B86" s="167" t="s">
        <v>369</v>
      </c>
      <c r="C86" s="168"/>
    </row>
    <row r="87" spans="1:3" ht="30.75" customHeight="1">
      <c r="A87" s="167" t="s">
        <v>370</v>
      </c>
      <c r="B87" s="167" t="s">
        <v>371</v>
      </c>
      <c r="C87" s="168"/>
    </row>
    <row r="88" spans="1:3" ht="30.75" customHeight="1">
      <c r="A88" s="167" t="s">
        <v>372</v>
      </c>
      <c r="B88" s="167" t="s">
        <v>373</v>
      </c>
      <c r="C88" s="168"/>
    </row>
    <row r="89" spans="1:3" ht="30.75" customHeight="1">
      <c r="A89" s="167" t="s">
        <v>374</v>
      </c>
      <c r="B89" s="167" t="s">
        <v>375</v>
      </c>
      <c r="C89" s="168"/>
    </row>
    <row r="90" spans="1:3" ht="30.75" customHeight="1">
      <c r="A90" s="167" t="s">
        <v>376</v>
      </c>
      <c r="B90" s="167" t="s">
        <v>377</v>
      </c>
      <c r="C90" s="168"/>
    </row>
    <row r="91" spans="1:3" ht="30.75" customHeight="1">
      <c r="A91" s="167" t="s">
        <v>67</v>
      </c>
      <c r="B91" s="167" t="s">
        <v>378</v>
      </c>
      <c r="C91" s="168"/>
    </row>
    <row r="92" spans="1:3" ht="30.75" customHeight="1">
      <c r="A92" s="167" t="s">
        <v>69</v>
      </c>
      <c r="B92" s="167" t="s">
        <v>379</v>
      </c>
      <c r="C92" s="168"/>
    </row>
    <row r="93" spans="1:3" ht="30.75" customHeight="1">
      <c r="A93" s="167" t="s">
        <v>71</v>
      </c>
      <c r="B93" s="167" t="s">
        <v>380</v>
      </c>
      <c r="C93" s="168"/>
    </row>
    <row r="94" spans="1:3" ht="30.75" customHeight="1">
      <c r="A94" s="167" t="s">
        <v>73</v>
      </c>
      <c r="B94" s="167" t="s">
        <v>381</v>
      </c>
      <c r="C94" s="168"/>
    </row>
    <row r="95" spans="1:3" ht="30.75" customHeight="1">
      <c r="A95" s="167" t="s">
        <v>75</v>
      </c>
      <c r="B95" s="167" t="s">
        <v>382</v>
      </c>
      <c r="C95" s="168"/>
    </row>
    <row r="96" spans="1:3" ht="30.75" customHeight="1">
      <c r="A96" s="167" t="s">
        <v>77</v>
      </c>
      <c r="B96" s="167" t="s">
        <v>383</v>
      </c>
      <c r="C96" s="168"/>
    </row>
    <row r="97" spans="1:3" ht="30.75" customHeight="1">
      <c r="A97" s="167" t="s">
        <v>384</v>
      </c>
      <c r="B97" s="167" t="s">
        <v>385</v>
      </c>
      <c r="C97" s="168"/>
    </row>
    <row r="98" spans="1:3" ht="30.75" customHeight="1">
      <c r="A98" s="167" t="s">
        <v>386</v>
      </c>
      <c r="B98" s="167" t="s">
        <v>387</v>
      </c>
      <c r="C98" s="168"/>
    </row>
    <row r="99" spans="1:3" ht="30.75" customHeight="1">
      <c r="A99" s="167" t="s">
        <v>388</v>
      </c>
      <c r="B99" s="167" t="s">
        <v>389</v>
      </c>
      <c r="C99" s="168"/>
    </row>
    <row r="100" spans="1:3" ht="30.75" customHeight="1">
      <c r="A100" s="167" t="s">
        <v>390</v>
      </c>
      <c r="B100" s="167" t="s">
        <v>391</v>
      </c>
      <c r="C100" s="168"/>
    </row>
    <row r="101" spans="1:3" ht="30.75" customHeight="1">
      <c r="A101" s="167" t="s">
        <v>79</v>
      </c>
      <c r="B101" s="167" t="s">
        <v>392</v>
      </c>
      <c r="C101" s="168"/>
    </row>
    <row r="102" spans="1:3" ht="30.75" customHeight="1">
      <c r="A102" s="167" t="s">
        <v>393</v>
      </c>
      <c r="B102" s="167" t="s">
        <v>394</v>
      </c>
      <c r="C102" s="168"/>
    </row>
    <row r="103" spans="1:3" ht="30.75" customHeight="1">
      <c r="A103" s="167" t="s">
        <v>395</v>
      </c>
      <c r="B103" s="167" t="s">
        <v>396</v>
      </c>
      <c r="C103" s="168"/>
    </row>
    <row r="104" spans="1:3" ht="30.75" customHeight="1">
      <c r="A104" s="167" t="s">
        <v>397</v>
      </c>
      <c r="B104" s="167" t="s">
        <v>398</v>
      </c>
      <c r="C104" s="168"/>
    </row>
    <row r="105" spans="1:3" ht="30.75" customHeight="1">
      <c r="A105" s="167" t="s">
        <v>399</v>
      </c>
      <c r="B105" s="167" t="s">
        <v>400</v>
      </c>
      <c r="C105" s="168"/>
    </row>
    <row r="106" spans="1:3" ht="30.75" customHeight="1">
      <c r="A106" s="167" t="s">
        <v>401</v>
      </c>
      <c r="B106" s="167" t="s">
        <v>402</v>
      </c>
      <c r="C106" s="168"/>
    </row>
    <row r="107" spans="1:3" ht="30.75" customHeight="1">
      <c r="A107" s="167" t="s">
        <v>403</v>
      </c>
      <c r="B107" s="167" t="s">
        <v>404</v>
      </c>
      <c r="C107" s="168"/>
    </row>
    <row r="108" spans="1:3" ht="30.75" customHeight="1">
      <c r="A108" s="167" t="s">
        <v>405</v>
      </c>
      <c r="B108" s="167" t="s">
        <v>406</v>
      </c>
      <c r="C108" s="168"/>
    </row>
    <row r="109" spans="1:3" ht="30.75" customHeight="1">
      <c r="A109" s="167" t="s">
        <v>407</v>
      </c>
      <c r="B109" s="167" t="s">
        <v>408</v>
      </c>
      <c r="C109" s="168"/>
    </row>
    <row r="110" spans="1:3" ht="30.75" customHeight="1">
      <c r="A110" s="167" t="s">
        <v>409</v>
      </c>
      <c r="B110" s="167" t="s">
        <v>410</v>
      </c>
      <c r="C110" s="168"/>
    </row>
    <row r="111" spans="1:3" ht="30.75" customHeight="1">
      <c r="A111" s="167" t="s">
        <v>81</v>
      </c>
      <c r="B111" s="167" t="s">
        <v>411</v>
      </c>
      <c r="C111" s="168"/>
    </row>
    <row r="112" spans="1:3" ht="30.75" customHeight="1">
      <c r="A112" s="167" t="s">
        <v>412</v>
      </c>
      <c r="B112" s="167" t="s">
        <v>413</v>
      </c>
      <c r="C112" s="168"/>
    </row>
    <row r="113" spans="1:3" ht="30.75" customHeight="1">
      <c r="A113" s="167" t="s">
        <v>414</v>
      </c>
      <c r="B113" s="167" t="s">
        <v>415</v>
      </c>
      <c r="C113" s="168"/>
    </row>
    <row r="114" spans="1:3" ht="30.75" customHeight="1">
      <c r="A114" s="167" t="s">
        <v>416</v>
      </c>
      <c r="B114" s="167" t="s">
        <v>417</v>
      </c>
      <c r="C114" s="168"/>
    </row>
    <row r="115" spans="1:3" ht="30.75" customHeight="1">
      <c r="A115" s="167" t="s">
        <v>418</v>
      </c>
      <c r="B115" s="167" t="s">
        <v>419</v>
      </c>
      <c r="C115" s="168"/>
    </row>
    <row r="116" spans="1:3" ht="30.75" customHeight="1">
      <c r="A116" s="167" t="s">
        <v>420</v>
      </c>
      <c r="B116" s="167" t="s">
        <v>421</v>
      </c>
      <c r="C116" s="168"/>
    </row>
    <row r="117" spans="1:3" ht="30.75" customHeight="1">
      <c r="A117" s="167" t="s">
        <v>422</v>
      </c>
      <c r="B117" s="167" t="s">
        <v>423</v>
      </c>
      <c r="C117" s="168"/>
    </row>
    <row r="118" spans="1:3" ht="30.75" customHeight="1">
      <c r="A118" s="167" t="s">
        <v>424</v>
      </c>
      <c r="B118" s="167" t="s">
        <v>425</v>
      </c>
      <c r="C118" s="168"/>
    </row>
    <row r="119" spans="1:3" ht="30.75" customHeight="1">
      <c r="A119" s="167" t="s">
        <v>426</v>
      </c>
      <c r="B119" s="167" t="s">
        <v>427</v>
      </c>
      <c r="C119" s="168"/>
    </row>
    <row r="120" spans="1:3" ht="30.75" customHeight="1">
      <c r="A120" s="167" t="s">
        <v>428</v>
      </c>
      <c r="B120" s="167" t="s">
        <v>429</v>
      </c>
      <c r="C120" s="168"/>
    </row>
    <row r="121" spans="1:3" ht="30.75" customHeight="1">
      <c r="A121" s="167" t="s">
        <v>83</v>
      </c>
      <c r="B121" s="167" t="s">
        <v>430</v>
      </c>
      <c r="C121" s="168"/>
    </row>
    <row r="122" spans="1:3" ht="30.75" customHeight="1">
      <c r="A122" s="167" t="s">
        <v>431</v>
      </c>
      <c r="B122" s="167" t="s">
        <v>432</v>
      </c>
      <c r="C122" s="168"/>
    </row>
    <row r="123" spans="1:3" ht="30.75" customHeight="1">
      <c r="A123" s="167" t="s">
        <v>433</v>
      </c>
      <c r="B123" s="167" t="s">
        <v>434</v>
      </c>
      <c r="C123" s="168"/>
    </row>
    <row r="124" spans="1:3" ht="30.75" customHeight="1">
      <c r="A124" s="167" t="s">
        <v>435</v>
      </c>
      <c r="B124" s="167" t="s">
        <v>436</v>
      </c>
      <c r="C124" s="168"/>
    </row>
    <row r="125" spans="1:3" ht="30.75" customHeight="1">
      <c r="A125" s="167" t="s">
        <v>437</v>
      </c>
      <c r="B125" s="167" t="s">
        <v>438</v>
      </c>
      <c r="C125" s="168"/>
    </row>
    <row r="126" spans="1:3" ht="30.75" customHeight="1">
      <c r="A126" s="167" t="s">
        <v>439</v>
      </c>
      <c r="B126" s="167" t="s">
        <v>440</v>
      </c>
      <c r="C126" s="168"/>
    </row>
    <row r="127" spans="1:3" ht="30.75" customHeight="1">
      <c r="A127" s="167" t="s">
        <v>441</v>
      </c>
      <c r="B127" s="167" t="s">
        <v>442</v>
      </c>
      <c r="C127" s="168"/>
    </row>
    <row r="128" spans="1:3" ht="30.75" customHeight="1">
      <c r="A128" s="167" t="s">
        <v>443</v>
      </c>
      <c r="B128" s="167" t="s">
        <v>444</v>
      </c>
      <c r="C128" s="168"/>
    </row>
    <row r="129" spans="1:3" ht="30.75" customHeight="1">
      <c r="A129" s="167" t="s">
        <v>445</v>
      </c>
      <c r="B129" s="167" t="s">
        <v>446</v>
      </c>
      <c r="C129" s="168"/>
    </row>
    <row r="130" spans="1:3" ht="30.75" customHeight="1">
      <c r="A130" s="167" t="s">
        <v>447</v>
      </c>
      <c r="B130" s="167" t="s">
        <v>448</v>
      </c>
      <c r="C130" s="168"/>
    </row>
    <row r="131" spans="1:3" ht="30.75" customHeight="1">
      <c r="A131" s="167" t="s">
        <v>85</v>
      </c>
      <c r="B131" s="167" t="s">
        <v>449</v>
      </c>
      <c r="C131" s="168"/>
    </row>
    <row r="132" spans="1:3" ht="30.75" customHeight="1">
      <c r="A132" s="167" t="s">
        <v>87</v>
      </c>
      <c r="B132" s="167" t="s">
        <v>450</v>
      </c>
      <c r="C132" s="168"/>
    </row>
    <row r="133" spans="1:3" ht="30.75" customHeight="1">
      <c r="A133" s="167" t="s">
        <v>89</v>
      </c>
      <c r="B133" s="167" t="s">
        <v>451</v>
      </c>
      <c r="C133" s="168"/>
    </row>
    <row r="134" spans="1:3" ht="30.75" customHeight="1">
      <c r="A134" s="167" t="s">
        <v>91</v>
      </c>
      <c r="B134" s="167" t="s">
        <v>452</v>
      </c>
      <c r="C134" s="168"/>
    </row>
    <row r="135" spans="1:3" ht="30.75" customHeight="1">
      <c r="A135" s="167" t="s">
        <v>93</v>
      </c>
      <c r="B135" s="167" t="s">
        <v>453</v>
      </c>
      <c r="C135" s="168"/>
    </row>
    <row r="136" spans="1:3" ht="30.75" customHeight="1">
      <c r="A136" s="167" t="s">
        <v>454</v>
      </c>
      <c r="B136" s="167" t="s">
        <v>455</v>
      </c>
      <c r="C136" s="168"/>
    </row>
    <row r="137" spans="1:3" ht="30.75" customHeight="1">
      <c r="A137" s="167" t="s">
        <v>456</v>
      </c>
      <c r="B137" s="167" t="s">
        <v>457</v>
      </c>
      <c r="C137" s="168"/>
    </row>
    <row r="138" spans="1:3" ht="30.75" customHeight="1">
      <c r="A138" s="167" t="s">
        <v>458</v>
      </c>
      <c r="B138" s="167" t="s">
        <v>459</v>
      </c>
      <c r="C138" s="168"/>
    </row>
    <row r="139" spans="1:3" ht="30.75" customHeight="1">
      <c r="A139" s="167" t="s">
        <v>460</v>
      </c>
      <c r="B139" s="167" t="s">
        <v>461</v>
      </c>
      <c r="C139" s="168"/>
    </row>
    <row r="140" spans="1:3" ht="30.75" customHeight="1">
      <c r="A140" s="167" t="s">
        <v>462</v>
      </c>
      <c r="B140" s="167" t="s">
        <v>463</v>
      </c>
      <c r="C140" s="168"/>
    </row>
    <row r="141" spans="1:3" ht="30.75" customHeight="1">
      <c r="A141" s="167" t="s">
        <v>95</v>
      </c>
      <c r="B141" s="167" t="s">
        <v>464</v>
      </c>
      <c r="C141" s="168"/>
    </row>
    <row r="142" spans="1:3" ht="30.75" customHeight="1">
      <c r="A142" s="167" t="s">
        <v>97</v>
      </c>
      <c r="B142" s="167" t="s">
        <v>465</v>
      </c>
      <c r="C142" s="168"/>
    </row>
    <row r="143" spans="1:3" ht="30.75" customHeight="1">
      <c r="A143" s="167" t="s">
        <v>99</v>
      </c>
      <c r="B143" s="167" t="s">
        <v>466</v>
      </c>
      <c r="C143" s="168"/>
    </row>
    <row r="144" spans="1:3" ht="30.75" customHeight="1">
      <c r="A144" s="167" t="s">
        <v>101</v>
      </c>
      <c r="B144" s="167" t="s">
        <v>467</v>
      </c>
      <c r="C144" s="168"/>
    </row>
    <row r="145" spans="1:3" ht="30.75" customHeight="1">
      <c r="A145" s="167" t="s">
        <v>103</v>
      </c>
      <c r="B145" s="167" t="s">
        <v>468</v>
      </c>
      <c r="C145" s="168"/>
    </row>
    <row r="146" spans="1:3" ht="30.75" customHeight="1">
      <c r="A146" s="167" t="s">
        <v>469</v>
      </c>
      <c r="B146" s="167" t="s">
        <v>470</v>
      </c>
      <c r="C146" s="168"/>
    </row>
    <row r="147" spans="1:3" ht="30.75" customHeight="1">
      <c r="A147" s="167" t="s">
        <v>471</v>
      </c>
      <c r="B147" s="167" t="s">
        <v>472</v>
      </c>
      <c r="C147" s="168"/>
    </row>
    <row r="148" spans="1:3" ht="30.75" customHeight="1">
      <c r="A148" s="167" t="s">
        <v>473</v>
      </c>
      <c r="B148" s="167" t="s">
        <v>474</v>
      </c>
      <c r="C148" s="168"/>
    </row>
    <row r="149" spans="1:3" ht="30.75" customHeight="1">
      <c r="A149" s="167" t="s">
        <v>475</v>
      </c>
      <c r="B149" s="167" t="s">
        <v>476</v>
      </c>
      <c r="C149" s="168"/>
    </row>
    <row r="150" spans="1:3" ht="30.75" customHeight="1">
      <c r="A150" s="167" t="s">
        <v>477</v>
      </c>
      <c r="B150" s="167" t="s">
        <v>478</v>
      </c>
      <c r="C150" s="168"/>
    </row>
    <row r="151" spans="1:3" ht="30.75" customHeight="1">
      <c r="A151" s="167" t="s">
        <v>105</v>
      </c>
      <c r="B151" s="167" t="s">
        <v>479</v>
      </c>
      <c r="C151" s="168"/>
    </row>
  </sheetData>
  <sheetProtection sheet="1" objects="1" scenario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10.7109375" defaultRowHeight="1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0" zoomScaleSheetLayoutView="80" zoomScalePageLayoutView="0" workbookViewId="0" topLeftCell="A56">
      <selection activeCell="A1" sqref="A1"/>
    </sheetView>
  </sheetViews>
  <sheetFormatPr defaultColWidth="10.7109375" defaultRowHeight="1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10.7109375" defaultRowHeight="1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10.7109375" defaultRowHeight="1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2019-10-02T05:37:20Z</dcterms:created>
  <dcterms:modified xsi:type="dcterms:W3CDTF">2019-10-02T05:37:20Z</dcterms:modified>
  <cp:category/>
  <cp:version/>
  <cp:contentType/>
  <cp:contentStatus/>
</cp:coreProperties>
</file>